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计划" sheetId="1" r:id="rId1"/>
  </sheets>
  <definedNames>
    <definedName name="_xlnm._FilterDatabase" localSheetId="0" hidden="1">项目计划!$A$6:$AI$6</definedName>
    <definedName name="_xlnm.Print_Titles" localSheetId="0">项目计划!$1:$6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<sst xmlns="http://schemas.openxmlformats.org/spreadsheetml/2006/main" count="1902" uniqueCount="629">
  <si>
    <t>2024年衔接资金项目完成情况公示</t>
  </si>
  <si>
    <t>序号</t>
  </si>
  <si>
    <t>项目类别</t>
  </si>
  <si>
    <t>乡</t>
  </si>
  <si>
    <t>村</t>
  </si>
  <si>
    <t>项目名称</t>
  </si>
  <si>
    <t>建设性质</t>
  </si>
  <si>
    <t>实施地点</t>
  </si>
  <si>
    <t>时间进度</t>
  </si>
  <si>
    <t>主管部门</t>
  </si>
  <si>
    <t>实施单位</t>
  </si>
  <si>
    <t>责任人</t>
  </si>
  <si>
    <t>建设内容及规模</t>
  </si>
  <si>
    <t>资金规模和筹资方式</t>
  </si>
  <si>
    <t>受益对象</t>
  </si>
  <si>
    <t>绩效目标</t>
  </si>
  <si>
    <t>联农带农机制</t>
  </si>
  <si>
    <t>完成情况</t>
  </si>
  <si>
    <t>项目类型</t>
  </si>
  <si>
    <t>二级项目类型</t>
  </si>
  <si>
    <t>项目子类型</t>
  </si>
  <si>
    <t>计划开工时间</t>
  </si>
  <si>
    <t>计划完工时间</t>
  </si>
  <si>
    <t>项目总投资（万元）</t>
  </si>
  <si>
    <t>其中</t>
  </si>
  <si>
    <t>受益村数（个）</t>
  </si>
  <si>
    <t>受益户数（户）</t>
  </si>
  <si>
    <t>受益人口数（人）</t>
  </si>
  <si>
    <t>财政资金（万元）</t>
  </si>
  <si>
    <t>中央</t>
  </si>
  <si>
    <t>省级</t>
  </si>
  <si>
    <t>市级</t>
  </si>
  <si>
    <t>县级</t>
  </si>
  <si>
    <t>其他资金（万元）</t>
  </si>
  <si>
    <t>受益脱贫村数（个）</t>
  </si>
  <si>
    <t>受益脱贫户数及防止返贫监测对象户数（户）</t>
  </si>
  <si>
    <t>受益脱贫人口数及防止返贫监测对象人口数（人）</t>
  </si>
  <si>
    <t>合计</t>
  </si>
  <si>
    <t>一、产业发展类项目</t>
  </si>
  <si>
    <t>(一)农业产业发展项目</t>
  </si>
  <si>
    <t>产业发展</t>
  </si>
  <si>
    <t>生产项目</t>
  </si>
  <si>
    <t>种植业基地</t>
  </si>
  <si>
    <t>水头镇</t>
  </si>
  <si>
    <t>2024年水头镇第一批食用菌产业补助项目</t>
  </si>
  <si>
    <t>新建</t>
  </si>
  <si>
    <t>现代农业发展服务中心</t>
  </si>
  <si>
    <t>水头镇人民政府</t>
  </si>
  <si>
    <t>任瑞斌</t>
  </si>
  <si>
    <t>伏苓种植556.7626亩，共计补助334.0576万元。</t>
  </si>
  <si>
    <t>发展壮大食用菌产业，带动12户38人的就业增收。</t>
  </si>
  <si>
    <t>产业奖补</t>
  </si>
  <si>
    <t>石口镇</t>
  </si>
  <si>
    <t>山神峪村、桥上村、石口村、下蒿城村、川口村</t>
  </si>
  <si>
    <t>2024年石口镇第一批食用菌产业补助项目</t>
  </si>
  <si>
    <t>石口镇人民政府</t>
  </si>
  <si>
    <t>王志宏</t>
  </si>
  <si>
    <t>计划种植香菇265万棒，平菇60万棒，椴木木耳6540棒，羊肚菌14万棒，茯苓70万棒，制棒车间1个，生产设备2套，建设菌棚5个等。</t>
  </si>
  <si>
    <t>发展壮大食用菌产业，带动1050户2500人的就业增收。</t>
  </si>
  <si>
    <t>康城镇</t>
  </si>
  <si>
    <t>12个村委</t>
  </si>
  <si>
    <t>2024年康城镇第一批食用菌产业补助项目</t>
  </si>
  <si>
    <t>康城镇人民政府</t>
  </si>
  <si>
    <t>郭建强</t>
  </si>
  <si>
    <t>全镇种植平菇323万棒，香菇57.1万棒，茯苓折合79.5万棒。菌棚建设2.28万平米，车间1.67万平米购置设备10台套，冷库0.37万平米，注册商标5000元</t>
  </si>
  <si>
    <t>发展壮大食用菌产业，带动112户356人的就业增收。</t>
  </si>
  <si>
    <t>2024年康城镇第二批食用菌补助项目</t>
  </si>
  <si>
    <t>全镇种植平菇510万棒，香菇220万棒，茯苓折合20万棒。菌棚建设60亩，购置设备3台套，冷库1000平方米，车间6000平方米</t>
  </si>
  <si>
    <t>刺激食用菌产业投资热情，发展壮大我镇食用菌产业。</t>
  </si>
  <si>
    <t>带动176户，468人增收</t>
  </si>
  <si>
    <t>回龙镇</t>
  </si>
  <si>
    <t>2024年回龙镇第一批食用菌产业补助项目</t>
  </si>
  <si>
    <t>均庄、田庄、张家岭、刘外、陶上</t>
  </si>
  <si>
    <t>回龙镇人民政府</t>
  </si>
  <si>
    <t>霍晋芳</t>
  </si>
  <si>
    <t>计划种植香菇1.502万棒，茯苓135万棒，制棒车间1个，冷库2套，建设出菇棚7个，养菌棚2个等。</t>
  </si>
  <si>
    <t>发展壮大食用菌产业，带动32户51人的就业增收。</t>
  </si>
  <si>
    <t>双池镇</t>
  </si>
  <si>
    <t>梁家沟村、蟠龙庄村、枣林村</t>
  </si>
  <si>
    <t>2024年双池镇第一批食用菌产业补助项目</t>
  </si>
  <si>
    <t>双池镇人民政府</t>
  </si>
  <si>
    <t>郑昇</t>
  </si>
  <si>
    <t>香菇、平菇40万棒、茯苓340亩、羊肚菌7亩等食用菌种植</t>
  </si>
  <si>
    <t>发展壮大食用菌产业，带动1户2人的就业增收。</t>
  </si>
  <si>
    <t>桃红坡镇</t>
  </si>
  <si>
    <t>西交子、高家条、吉子沟、大麦郊、红焰、西宋庄、栾子头</t>
  </si>
  <si>
    <t>2024年桃红坡镇第一批食用菌产业补助项目</t>
  </si>
  <si>
    <t>桃红坡镇人民政府</t>
  </si>
  <si>
    <t>郭保平</t>
  </si>
  <si>
    <t>种植香菇41万棒、平菇25万棒、新建冷库一座240平、食用菌制菌设备1套、新建各种菌棚500平米，种植茯苓菌2200亩，折合菌棒约500万棒</t>
  </si>
  <si>
    <t>发展壮大食用菌产业，带动220户600人的就业增收。</t>
  </si>
  <si>
    <t>温泉乡</t>
  </si>
  <si>
    <t>闫家山村</t>
  </si>
  <si>
    <t>2024年温泉乡第一批食用菌产业补助项目</t>
  </si>
  <si>
    <t>温泉乡人民政府</t>
  </si>
  <si>
    <t>周炳峰</t>
  </si>
  <si>
    <t>茯苓种植200亩</t>
  </si>
  <si>
    <t>发展壮大食用菌产业，带动5户12人的就业增收。</t>
  </si>
  <si>
    <t>养殖业基地</t>
  </si>
  <si>
    <t>中村</t>
  </si>
  <si>
    <t>2024年康城镇中村村委再生能源牛粪压块固体燃料项目</t>
  </si>
  <si>
    <t>财政资金用于建设2400平方米车间，自筹资金用于建设成品库房，牛粪存储厂，设备购置</t>
  </si>
  <si>
    <t>利用牛粪制作生物质能燃料替代燃煤技术，解决牛粪堆积、污染，节约了能源，按财政投资的4%上缴村集体，带动10户脱贫户增收。</t>
  </si>
  <si>
    <t>务工就业，壮大村集体收入</t>
  </si>
  <si>
    <t>温馨花园安置点</t>
  </si>
  <si>
    <t>2024年水头镇温馨花园安置点食用菌园区净化制棒车间及菌棚项目</t>
  </si>
  <si>
    <t>3700平方米钢架结构（内装净化板）制棒车间一座。500平方米钢架结构养菌棚3座，500平方米钢架结构出菇棚2座</t>
  </si>
  <si>
    <t>按财政投入的4%上交收益，用于温馨花园小型公益事业及监测户、脱贫户救助，同时带动温馨花园等周边农户务工增收。</t>
  </si>
  <si>
    <t>上庄村</t>
  </si>
  <si>
    <t>2024年水头镇上庄村鸡舍建设项目</t>
  </si>
  <si>
    <t>场地平整，新建480平米鸡舍两个，饲料房4间120平米。</t>
  </si>
  <si>
    <t>按财政投入的4%上交收益，用于村集体小型公益事业及脱贫户救助，同时带动村民务工增收。</t>
  </si>
  <si>
    <t>安头村</t>
  </si>
  <si>
    <t>2024年水头镇安头村蔬菜水果大棚建设项目</t>
  </si>
  <si>
    <t>600平米蔬菜大棚5个，600平米水果大棚5个。</t>
  </si>
  <si>
    <t>按财政投入的4%上交收益，用于村集体小型公益事业及11户残疾户救助。</t>
  </si>
  <si>
    <t>川口村</t>
  </si>
  <si>
    <t>2024年石口镇川口村委食用菌项目</t>
  </si>
  <si>
    <t>财政资金用于新建40米*15米食用菌棚5个；自筹资金用于购置菌棒、架电、生产设施设备、冷藏车、冷库等</t>
  </si>
  <si>
    <t>财政资金的5%上交村集体，其中80%用于带动7户脱贫户增收，壮大村集体经济</t>
  </si>
  <si>
    <t>尚家沟村委</t>
  </si>
  <si>
    <t>2024年康城镇尚家沟村分选包装车间项目</t>
  </si>
  <si>
    <t>财政资金用于硬化874平米，建设钢结构长46米，宽19米，边高4米的车间,自筹资金用于购置烘干、分选包装设备。</t>
  </si>
  <si>
    <t>村集体自主经营，收益全部上缴村集体后按照相关规定将受益进行二次分配。用于食用菌产业深加工工作，同时延伸食用菌产业链条，提升交口夏菇品牌，带动22户64脱贫户增收。</t>
  </si>
  <si>
    <t>下仙</t>
  </si>
  <si>
    <t>2024年康城镇下仙村委食用菌项目</t>
  </si>
  <si>
    <t>财政资金用于新建40米*10米食用菌棚8个；自筹资金用于购置菌棒、生产设施设备、冷库等</t>
  </si>
  <si>
    <t>财政资金的4%上交村集体，收益的其中80%用于带动8户脱贫户增收，壮大村集体经济</t>
  </si>
  <si>
    <t>博雅花园</t>
  </si>
  <si>
    <t>2024年康城镇博雅花园粮食烘干项目</t>
  </si>
  <si>
    <t>固定式粮食烘干塔150吨一台、玉米专用双比重筛一台、玉米初选筛两台、大型干湿两用玉米脱粒机一台、定量称重打包机一台，平行输送机60米、（13+7）米可升缩输送机两台、高低可调移动式输送机15米两台、10米两台，粮食专用铲斗装载机两台，农用撒粪机两台，100吨电子磅一台，玉米芯粉碎机一台，叉车一台，全厂监控一套，安装三线动力电，变压器一台，粮食水分检测仪五个，车间1800平米等配套设施</t>
  </si>
  <si>
    <t>按财政投资的6%上缴村集体，粮食烘干塔设备配套，可以带动易地搬迁村民，就近存储粮食，减少来回跑时间。</t>
  </si>
  <si>
    <t>壮大村集体收入</t>
  </si>
  <si>
    <t>2024年康城镇下仙村委食用菌产业用电项目</t>
  </si>
  <si>
    <t>拉杆、架电</t>
  </si>
  <si>
    <t>带动10人18户脱贫户增收</t>
  </si>
  <si>
    <t>务工就业</t>
  </si>
  <si>
    <t>2024年康城镇下仙村委食用菌产业用水项目</t>
  </si>
  <si>
    <t>水源地蓄水池、项目场地蓄水池，及水源地到项目场地接水设施</t>
  </si>
  <si>
    <t>带动10户18人脱贫户增收</t>
  </si>
  <si>
    <t>田庄</t>
  </si>
  <si>
    <t>2024年回龙镇田庄村委食用菌基地提升项目</t>
  </si>
  <si>
    <t>田庄村</t>
  </si>
  <si>
    <t>4个养菌棚，面积2150平方米，高度3—4米</t>
  </si>
  <si>
    <t>带动4人脱贫户实现务工就业，户均增收1万元以上，每年上交集体经济财政资金投入的6%</t>
  </si>
  <si>
    <t>蟠龙庄村</t>
  </si>
  <si>
    <t>2024年双池镇蟠龙庄村食用菌日光温室大棚项目</t>
  </si>
  <si>
    <t>2024年4月</t>
  </si>
  <si>
    <t>2024年10月</t>
  </si>
  <si>
    <t>食用菌日光温室大棚5座（58米×17米）</t>
  </si>
  <si>
    <t>带动村集体收益1.66万元，同时带动10户种植户每户增收1万余元。</t>
  </si>
  <si>
    <t>2024年康城镇中村村委氨化池建设项目</t>
  </si>
  <si>
    <t>财政资金用于建设长100米，宽30米，高4米氨化池1个和长100米，宽10米，高4米氨化池1个，自筹资金用于建设长100米，宽10米，高4米氨化池1个，设备购置</t>
  </si>
  <si>
    <t>按财政投资的4%上缴村集体，带动10户脱贫户增收</t>
  </si>
  <si>
    <t>桥上村</t>
  </si>
  <si>
    <t>2023年石口镇桥上村委南山村蔬菜大棚维修改造项目</t>
  </si>
  <si>
    <t>改建</t>
  </si>
  <si>
    <t>南山村</t>
  </si>
  <si>
    <t>拆除损坏旧棚和工作间，整理损坏地基和塌方土墙。建设92m*11m大棚6个，70m*11m小棚2个，加固92m*11m大棚和70m*11m小棚各1个并换膜（共10个棚），改建工作间10个，配套PE施肥管道。</t>
  </si>
  <si>
    <t>对南山受损大棚改建，使其具备生产运行条件，为产业发展提供便利，方便南山50户120口人发展，其中脱贫户10户22人。</t>
  </si>
  <si>
    <t>城北沟村</t>
  </si>
  <si>
    <t>2024年温泉乡城北沟村委采摘大棚升级改造项目</t>
  </si>
  <si>
    <t>改造</t>
  </si>
  <si>
    <t>城北沟</t>
  </si>
  <si>
    <t>升级改造大棚10座，50m*9m</t>
  </si>
  <si>
    <t>财政资金的4%用于带动106户260人，其中脱贫户21户53人增加收入，壮大村集体经济</t>
  </si>
  <si>
    <t>曹家社村</t>
  </si>
  <si>
    <t>2024年温泉乡曹家社村新建烘干房项目</t>
  </si>
  <si>
    <t>曹家社</t>
  </si>
  <si>
    <t>新建烘干房1座,规模占地3M*5M</t>
  </si>
  <si>
    <t>财政资金的4%用于带动247户717人，其中脱贫户34户98人增加收入，壮大村集体经济</t>
  </si>
  <si>
    <t>2024年温泉乡曹家社村新建氨化池项目</t>
  </si>
  <si>
    <t>新建氨化池1座，规模占地为24m*5m*2.5m</t>
  </si>
  <si>
    <t>2024年温泉乡曹家社村新建冷藏库项目</t>
  </si>
  <si>
    <t>新建冷藏库1座，规模占地为10m*5m</t>
  </si>
  <si>
    <t>加工流通项目</t>
  </si>
  <si>
    <t>产地初加工和精深加工</t>
  </si>
  <si>
    <t>樊家沿村</t>
  </si>
  <si>
    <t>2024年温泉乡樊家沿村委易地扶贫搬迁后续扶持核桃产业基础建设项目</t>
  </si>
  <si>
    <t>樊家沿</t>
  </si>
  <si>
    <t>修厂房250平米、烘干房50平米</t>
  </si>
  <si>
    <t>财政资金的4%用于带动234户618人，其中脱贫户136户357人增加收入，壮大村集体经济</t>
  </si>
  <si>
    <t>2024年交口县温泉乡樊家沿村委易地扶贫搬迁后续扶持冷库项目</t>
  </si>
  <si>
    <t>冷库150平米</t>
  </si>
  <si>
    <t>2024年温泉乡樊家沿村委易地扶贫搬迁后续扶持核桃产业项目</t>
  </si>
  <si>
    <t>破碎核桃机1台、脱皮机1台、枣夹核桃系列设备1套、榨油机1台、核桃筛选机1台</t>
  </si>
  <si>
    <t>财政资金的5%用于带动234户618人，其中脱贫户136户357人增加收入，壮大村集体经济</t>
  </si>
  <si>
    <t>高家条</t>
  </si>
  <si>
    <t>2024年桃红坡镇高家条村委粮食晾晒收储项目</t>
  </si>
  <si>
    <t>新建3300平米粮食晾晒场地，用于晾晒各种农产品，搭建1000平米晾晒车间，新建长500米、宽1.5米、高2.5米玉米晾晒架，新建地磅一座，道路硬化500米，大型玉米脱粒机一台，玉米双比重精选筛，地磅，定量包装称</t>
  </si>
  <si>
    <t>方便周边群众储存、晾晒、加工农产品，持续提高脱贫户收入，提升群众满意度</t>
  </si>
  <si>
    <t>2024年水头镇上庄村农副产品存储加工配套晾晒场项目</t>
  </si>
  <si>
    <t>晾晒场地基平整、硬化7000平米。</t>
  </si>
  <si>
    <t>按财政投入的4%上交收益，用于村集体小型公益事业及脱贫户救助，同时带动全体村民发展粮食种植增收。</t>
  </si>
  <si>
    <t>广武庄</t>
  </si>
  <si>
    <t>2024年水头镇广武庄人蓄分离牛舍氨化池项目</t>
  </si>
  <si>
    <t>广武庄村</t>
  </si>
  <si>
    <t>新建砖沏氨化池8个，规格：长10米，宽4米，高3米</t>
  </si>
  <si>
    <t>该项目建成后，按财政投入的4%上交收益可以保障牛场正常运行，提高村民的经济收入，按比例上交村集体</t>
  </si>
  <si>
    <t>2024年温泉乡城北沟村委生态养殖配套变压器项目</t>
  </si>
  <si>
    <t>变压器200KW及线路铺设</t>
  </si>
  <si>
    <t>带动21户53人</t>
  </si>
  <si>
    <t>2024年温泉乡曹家社村变压器项目</t>
  </si>
  <si>
    <t>变压器改造</t>
  </si>
  <si>
    <t>带动30户75人</t>
  </si>
  <si>
    <t>2024年交口县温泉乡樊家沿村委易地扶贫搬迁后续扶持农机具购置项目</t>
  </si>
  <si>
    <t>拖拉机耕地设备1套、拉粪车3辆、小型农用装载机1台,收割机1台</t>
  </si>
  <si>
    <t>财政资金的6%用于带动234户618人，其中脱贫户136户357人增加收入，壮大村集体经济</t>
  </si>
  <si>
    <t>产业服务支撑项目</t>
  </si>
  <si>
    <t>农业社会化服务</t>
  </si>
  <si>
    <t>西庄村</t>
  </si>
  <si>
    <t>2024年双池镇西庄村委农机服务项目</t>
  </si>
  <si>
    <t>购置大型拖拉机1台、联合收割机1台、配套深耕、旋耕、播种、收获农机具，服务1500亩农业机械化生产。</t>
  </si>
  <si>
    <t>通过机械化种植，增加村集体收益6万元，提高种植业效益，同时带动周边30户农户增收。</t>
  </si>
  <si>
    <t>2024年温泉乡曹家社村农机具购置项目</t>
  </si>
  <si>
    <t>购置播种机、拖拉机、农药飞机、收曹打包机</t>
  </si>
  <si>
    <t>财政资金的6％用于带动脱贫户，带动30户75人</t>
  </si>
  <si>
    <t>响义村</t>
  </si>
  <si>
    <t>2024年温泉乡响义村产业加工项目</t>
  </si>
  <si>
    <t>扩建</t>
  </si>
  <si>
    <t>响义</t>
  </si>
  <si>
    <t>工信局</t>
  </si>
  <si>
    <t>建设650平米厂房、购置自动圆木开板推台锯1台，、带锯机1台、精密推台锯1台、斜创床1台、压刨1台、双头立铣1台、修边机1台、五碟出榫机1台、木、大型车床1台、打眼机1台、自动砂带机1台、磨刀机1台、数码雕刻机1台、拉花锯1台设备</t>
  </si>
  <si>
    <t>财政资金的4%用于带动102户255人，其中脱贫户31户78人增加收入，壮大村集体经济</t>
  </si>
  <si>
    <t>2024年温泉乡易地搬迁后续发展产业编织袋加工项目</t>
  </si>
  <si>
    <t>新建厂房两个1600平米，购置缝纫机50余台，打包机1台，吹风机1台</t>
  </si>
  <si>
    <t>财政资金的5%用于带动132户368人，其中脱贫户58户196人增加收入，壮大村集体经济</t>
  </si>
  <si>
    <t>蒲依村</t>
  </si>
  <si>
    <t>2024年石口镇蒲依村农产品加工项目</t>
  </si>
  <si>
    <t>购置最先进全自动化生产设备一套</t>
  </si>
  <si>
    <t>财政资金的5%用于带动32户80人，其中脱贫户11户28人增加收入，壮大村集体经济</t>
  </si>
  <si>
    <t>智慧农业</t>
  </si>
  <si>
    <t>2024年回龙镇田庄村委智慧农业项目</t>
  </si>
  <si>
    <t>监控系统、电子屏显示系统、宽带系统、关键点位AI系统、智慧养殖平台等</t>
  </si>
  <si>
    <t>通过就业带动脱贫户5人稳定增收，户均年增收5000元，每年上交集体财政资金投入的6%</t>
  </si>
  <si>
    <t>桃红坡</t>
  </si>
  <si>
    <t>西交子村委</t>
  </si>
  <si>
    <t>2024年桃红坡镇西交子村茶园基础设施提升项目</t>
  </si>
  <si>
    <t>西交子</t>
  </si>
  <si>
    <t>茶园内场地硬化500平米，新建300米长、1.5米宽茶园田间道路、茶园抚育基地1座、运营中心配套设施建设及1000米长、3.5米宽产业道路硬化</t>
  </si>
  <si>
    <t>完善的基础设施能够保障茶园的正常运作,提高茶园的生产效率。</t>
  </si>
  <si>
    <t>科技服务</t>
  </si>
  <si>
    <t>2024年双池镇e韵西庄电商平台建设项目</t>
  </si>
  <si>
    <t>直播桌椅、直播设备全套（电脑）、 手机直播设备、直播软件系统、产品展示柜、发货后台系统等。</t>
  </si>
  <si>
    <t>带动交口县乃至周边县市非遗产品，农副产品、及其他特色产品销售。</t>
  </si>
  <si>
    <t>双池镇
康城镇
温泉镇</t>
  </si>
  <si>
    <t>双池村、梁家沟村、丁家沟村、曹家社村</t>
  </si>
  <si>
    <t>2024年交口县2023年度农业生产托管农机具补贴项目</t>
  </si>
  <si>
    <t>解志宇</t>
  </si>
  <si>
    <t>对全县从事农业生产托管且纳入2023年度农业生产托管组织遴选范围内的农业生产经营组织、农机大户自主购买的2023年度吕梁市未列入中央财政补贴范围的农业生产托管农机具进行补贴。</t>
  </si>
  <si>
    <t>通过购机补贴的实施，兑付农业生产托管农机具补贴资金2.75万元，机具数10台，带动8户农户增收。</t>
  </si>
  <si>
    <t>通过购机补贴的实施，我县农机装备进一步提高，解放劳动力，减轻农民的负担，带动农机产业发展。</t>
  </si>
  <si>
    <t>双池村</t>
  </si>
  <si>
    <t>2024年交口县2023年度农业生产托管市级奖补项目</t>
  </si>
  <si>
    <t>对全县2023年度符合条件的农业生产托管服务主体进行奖补。</t>
  </si>
  <si>
    <t>通过该项目的实施，能够培育壮大全县农业生产托管服务主体，促进规模经营和绿色高效生产，带动2户农户增收。</t>
  </si>
  <si>
    <t>交口县</t>
  </si>
  <si>
    <t>涉及村</t>
  </si>
  <si>
    <t>2024年交口县秸秆综合利用小型机械购置补贴项目</t>
  </si>
  <si>
    <t>对全县秸秆回收，粉碎、打包等山区小型机械购置进行补贴。</t>
  </si>
  <si>
    <t>通过该项目的实施，用于秸秆回收，粉碎、打包等山区小型机械购置补贴15万元，带动2户农户增收。</t>
  </si>
  <si>
    <t>通过此次项目的实施，农民增收，解放劳动力。</t>
  </si>
  <si>
    <t>2024年交口县粮油作物高产创建示范补助项目</t>
  </si>
  <si>
    <t>新建2个千亩高产示范片，开展品种试验</t>
  </si>
  <si>
    <t>通过该项目的实施，有效提高粮油作物产量，推广适宜本地种植品种，保障粮食安全，同时带动10户农户增收。</t>
  </si>
  <si>
    <t>石口、水头、温泉</t>
  </si>
  <si>
    <t>南山、腰庄、响义</t>
  </si>
  <si>
    <t>2024年市级新增能繁母猪补助项目</t>
  </si>
  <si>
    <t>南山、腰庒、响义</t>
  </si>
  <si>
    <t>2024.4.1</t>
  </si>
  <si>
    <t>2024.7.1</t>
  </si>
  <si>
    <t>农业农村局</t>
  </si>
  <si>
    <t>李长宏</t>
  </si>
  <si>
    <t>二级扩繁场头均引种补助300元</t>
  </si>
  <si>
    <t>带动15个脱贫户，户均增收2000元。</t>
  </si>
  <si>
    <t>户均提供3头仔猪。</t>
  </si>
  <si>
    <t>腰庄</t>
  </si>
  <si>
    <t>2024年市级病死畜禽无害化处理配套补助项目</t>
  </si>
  <si>
    <t>腰庒</t>
  </si>
  <si>
    <t>17头病死牛补助3400元，199只病死羊补助4000元。</t>
  </si>
  <si>
    <t>确保畜产品质量安全、降低疫病发生。</t>
  </si>
  <si>
    <t>增加1个脱贫困户工作岗位。</t>
  </si>
  <si>
    <t>水头、石口、桃红坡、双池</t>
  </si>
  <si>
    <t>2024年交口县五星级示范家庭农场、一级示范合作社补助项目</t>
  </si>
  <si>
    <t>全县</t>
  </si>
  <si>
    <t>对2024年评定的五星级示范家庭农场、一级示范合作社进行补助</t>
  </si>
  <si>
    <t>通过该项目的实施，发展壮大全县新型农民经营主体，增加群众收入，带动4户脱贫户务工增收。</t>
  </si>
  <si>
    <t>务工生产带动</t>
  </si>
  <si>
    <t>2024年交口县病死动物及病害产品无害化处理收集点运行补助项目</t>
  </si>
  <si>
    <t>2024年交口县病死动物及病害产品无害化处理收集点建设及运行补助</t>
  </si>
  <si>
    <t>通过项目实施，集中处理全县病死畜禽，确保畜牧产业健康绿色发展。</t>
  </si>
  <si>
    <t>减少动物疫病的发生和降低畜产品安全事件的发生</t>
  </si>
  <si>
    <t>2024年交口县三品认证补助项目</t>
  </si>
  <si>
    <t>2024年交口县三品认证补助</t>
  </si>
  <si>
    <t>三品认证补助</t>
  </si>
  <si>
    <t>2024年交口县985链主企业及新培育主体（生猪）扶持项目</t>
  </si>
  <si>
    <t>2024年交口县985链主企业及新培育主体（生猪）扶持</t>
  </si>
  <si>
    <t>通过项目实施，链主带动，促进我县生猪产业健康高质量发展。</t>
  </si>
  <si>
    <t>2024年交口县985链主企业及新培育主体（肉牛）扶持项目</t>
  </si>
  <si>
    <t>2024年交口县985链主企业及新培育主体（肉牛）扶持</t>
  </si>
  <si>
    <t>通过项目实施，链主带动，促进我县肉牛产业健康高质量发展。</t>
  </si>
  <si>
    <t>2024年交口县985链主企业及新培育主体（食用菌）扶持项目</t>
  </si>
  <si>
    <t>2024年交口县985链主企业及新培育主体（食用菌）扶持</t>
  </si>
  <si>
    <t>通过项目实施，链主带动，促进我县食用菌产业健康高质量发展。</t>
  </si>
  <si>
    <t>配套设施项目</t>
  </si>
  <si>
    <t>产业园区</t>
  </si>
  <si>
    <t>桃红坡西交子村产业产品展销中心建设项目</t>
  </si>
  <si>
    <t>民宿产业道路围墙100米和西交子山货展示厅200平米改造建设</t>
  </si>
  <si>
    <t>促进农产品的交易和合作,增加农产品的销售量和销售额，带动农民增收致富</t>
  </si>
  <si>
    <t>带动周边群众农产品销售</t>
  </si>
  <si>
    <t>2024年水头镇防灾减灾保丰收项目</t>
  </si>
  <si>
    <t>郭瑞</t>
  </si>
  <si>
    <t>本资金主要用于补助一喷多促、施肥追肥、改种补种、抗旱保浇、化控防倒、病虫害防治、水肥一体化、排水降渍、机收减损等防灾减灾措施。防灾减灾面积分配如下：水头镇不少于1000亩。</t>
  </si>
  <si>
    <t>要通过一喷多促、追肥施肥、强化管理等措施手段，促进作物生长、不出现大范围绝收。</t>
  </si>
  <si>
    <t>2024年石口镇防灾减灾保丰收项目</t>
  </si>
  <si>
    <t>李国勋</t>
  </si>
  <si>
    <t>本资金主要用于补助一喷多促、施肥追肥、改种补种、抗旱保浇、化控防倒、病虫害防治、水肥一体化、排水降渍、机收减损等防灾减灾措施。防灾减灾面积分配如下：石口镇不少于5600亩。</t>
  </si>
  <si>
    <t>2024年康城镇防灾减灾保丰收项目</t>
  </si>
  <si>
    <t>薛秀捷</t>
  </si>
  <si>
    <t>本资金主要用于补助一喷多促、施肥追肥、改种补种、抗旱保浇、化控防倒、病虫害防治、水肥一体化、排水降渍、机收减损等防灾减灾措施。防灾减灾面积分配如下：康城镇不少于5500亩。</t>
  </si>
  <si>
    <t>2024年回龙镇防灾减灾保丰收项目</t>
  </si>
  <si>
    <t>白遇安</t>
  </si>
  <si>
    <t>本资金主要用于补助一喷多促、施肥追肥、改种补种、抗旱保浇、化控防倒、病虫害防治、水肥一体化、排水降渍、机收减损等防灾减灾措施。防灾减灾面积分配如下：回龙镇不少于4300亩。</t>
  </si>
  <si>
    <t>2024年双池镇防灾减灾保丰收项目</t>
  </si>
  <si>
    <t>张海生</t>
  </si>
  <si>
    <t>本资金主要用于补助一喷多促、施肥追肥、改种补种、抗旱保浇、化控防倒、病虫害防治、水肥一体化、排水降渍、机收减损等防灾减灾措施。防灾减灾面积分配如下：双池镇不少于4300亩。</t>
  </si>
  <si>
    <t>2024年桃红坡防灾减灾保丰收项目</t>
  </si>
  <si>
    <t>张国平</t>
  </si>
  <si>
    <t>本资金主要用于补助一喷多促、施肥追肥、改种补种、抗旱保浇、化控防倒、病虫害防治、水肥一体化、排水降渍、机收减损等防灾减灾措施。防灾减灾面积分配如下：桃红坡镇不少于4300亩。</t>
  </si>
  <si>
    <t>2024年温泉乡防灾减灾保丰收项目</t>
  </si>
  <si>
    <t>梁红艳</t>
  </si>
  <si>
    <t>本资金主要用于补助一喷多促、施肥追肥、改种补种、抗旱保浇、化控防倒、病虫害防治、水肥一体化、排水降渍、机收减损等防灾减灾措施。防灾减灾面积分配如下：温泉乡不少于3000亩。</t>
  </si>
  <si>
    <t>2024年水头镇抗旱救灾促丰收项目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</si>
  <si>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水头镇不少于500亩。</t>
  </si>
  <si>
    <t>2024年石口镇抗旱救灾促丰收项目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</si>
  <si>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石口镇不少于2000亩。</t>
  </si>
  <si>
    <t>2024年康城镇抗旱救灾促丰收项目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</si>
  <si>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康城镇不少于2000亩</t>
  </si>
  <si>
    <t>2024年回龙镇抗旱救灾促丰收项目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</si>
  <si>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回龙镇不少于1500亩</t>
  </si>
  <si>
    <t>2024年双池镇抗旱救灾促丰收项目</t>
  </si>
  <si>
    <t>交口县7个乡镇</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</si>
  <si>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双池镇不少于1500亩</t>
  </si>
  <si>
    <t>2024年桃红坡镇抗旱救灾促丰收项目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</si>
  <si>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桃红坡镇不少于1500亩。</t>
  </si>
  <si>
    <t>2024年温泉乡抗旱救灾促丰收项目</t>
  </si>
  <si>
    <t>本资金主要用于补助一喷多促、施肥追肥、改种补种、抗旱保浇、化控防倒、病虫害防治、水肥一体化、排水降渍、机收减损等抗旱救灾减灾措施，也可用于农业自然灾害防灾、减灾和恢复农业生产所需的物资材料及服务补助。抗旱救灾面积分配如下：温泉乡不少于1000亩。</t>
  </si>
  <si>
    <t>回龙、桃红坡</t>
  </si>
  <si>
    <t>2024年生产许可认证补助项目</t>
  </si>
  <si>
    <t>现代农业发展
服务中心</t>
  </si>
  <si>
    <t>对全县认定为省级生态农场进行补助</t>
  </si>
  <si>
    <t>对全县生产经营主体生产许可认证进行补助</t>
  </si>
  <si>
    <t>发展壮大全县新型农民经营主体，增加群众收入，带动2户脱贫户务工增收。</t>
  </si>
  <si>
    <t>2024年交口县病死猪无害化处理市级配套补助项目</t>
  </si>
  <si>
    <t>2024.8.1</t>
  </si>
  <si>
    <t>2024.10.1</t>
  </si>
  <si>
    <t>完成病死猪无害化处理17954头。</t>
  </si>
  <si>
    <t>保障全县畜牧业健康发展。</t>
  </si>
  <si>
    <t>2023年康城镇中村村委肉牛养殖产业用电项目</t>
  </si>
  <si>
    <t>铺设用电线路6.5公里、变压器4台</t>
  </si>
  <si>
    <t>保障产业用电，带动农户增收，解决产业和51户农户用电问题。</t>
  </si>
  <si>
    <t>产业项目</t>
  </si>
  <si>
    <t>金融保险配套</t>
  </si>
  <si>
    <t>小额信贷贴息</t>
  </si>
  <si>
    <t>7个乡镇</t>
  </si>
  <si>
    <t>2024年小额贷款贴息</t>
  </si>
  <si>
    <t>乡村振兴局</t>
  </si>
  <si>
    <t>韩计平</t>
  </si>
  <si>
    <t>脱贫户、三类户小额信贷贴息，按季度贴息。</t>
  </si>
  <si>
    <t>（二）林业产业项目</t>
  </si>
  <si>
    <t>前务城村委</t>
  </si>
  <si>
    <t>2024年交口县温泉乡前务城村委核桃经济林高接换优建设项目</t>
  </si>
  <si>
    <t>林业局</t>
  </si>
  <si>
    <t>温泉乡核桃经济林高接换优项目260亩</t>
  </si>
  <si>
    <t>核桃经济林高接换优建设项目涉及1个行政村1个自然村，260亩，带动58户，161人（其中贫困户88户，224人），通过高接换优，改良品种，逐步增加农户收入。</t>
  </si>
  <si>
    <t>石岭后村委</t>
  </si>
  <si>
    <t>2024年交口县温泉乡石岭后村委核桃经济林高接换优建设项目</t>
  </si>
  <si>
    <t>温泉乡核桃经济林高接换优项目1525亩</t>
  </si>
  <si>
    <t>核桃经济林高接换优建设项目涉及1个行政村8个自然村，1525亩，带动207户，657人（其中贫困户75 户，  210人），通过高接换优，改良品种，逐步增加农户收入。</t>
  </si>
  <si>
    <t>闫家山村委</t>
  </si>
  <si>
    <t>2024年交口县温泉乡闫家山村委核桃经济林高接换优建设项目</t>
  </si>
  <si>
    <t>温泉乡核桃经济林高接换优项目822.3亩</t>
  </si>
  <si>
    <t>核桃经济林高接换优建设项目涉及1个行政村 3个自然村，822.3亩，带动154 户，487 人（其中贫困户92 户，  201人），通过高接换优，改良品种，逐步增加农户收入。</t>
  </si>
  <si>
    <t>白兑庄村委</t>
  </si>
  <si>
    <t>2024年交口县温泉乡白兑庄村委核桃经济林高接换优建设项目</t>
  </si>
  <si>
    <t>温泉乡核桃经济林高接换优项目230亩</t>
  </si>
  <si>
    <t>核桃经济林高接换优建设项目涉及1个行政村4 个自然村，230亩，带动77 户，197 人（其中贫困户33 户，86 人），通过高接换优，改良品种，逐步增加农户收入。</t>
  </si>
  <si>
    <t>刘外村委</t>
  </si>
  <si>
    <t>2024年回龙镇刘外村委核桃林高接换优项目</t>
  </si>
  <si>
    <t>刘外村委412亩核桃林高接换优</t>
  </si>
  <si>
    <t>412亩核桃林高接换优，树木嫁接，病虫防治，促进核桃林产业发展，使得131户243人受益</t>
  </si>
  <si>
    <t>王润村委</t>
  </si>
  <si>
    <t>2024年回龙镇王润村委核桃林经济林高接换优项目</t>
  </si>
  <si>
    <t>王润村委704.5亩核桃林高接换优</t>
  </si>
  <si>
    <t>核桃林高接换优建设项目涉及1个行政村，4个自然村704.5亩，带动116户340人，其中脱贫户94户276人</t>
  </si>
  <si>
    <t>田家洼村委</t>
  </si>
  <si>
    <t>2024年康城镇田家洼村委核桃林高接换优项目</t>
  </si>
  <si>
    <t>核桃经济林高接换优800亩</t>
  </si>
  <si>
    <t>改变核桃品种，逐步提高核桃产量、增加农民收入</t>
  </si>
  <si>
    <t>（三）产业园区配套</t>
  </si>
  <si>
    <t>配套基础设施</t>
  </si>
  <si>
    <t>2024年康城镇尚家沟村委食用菌产业园区配套用电项目</t>
  </si>
  <si>
    <t>新增一台变压器</t>
  </si>
  <si>
    <t>用于原料加工和废弃菌棒回收的二次利用，带动50户，140个脱贫户增收</t>
  </si>
  <si>
    <t>杨家沟村委</t>
  </si>
  <si>
    <t>2024年康城镇杨家沟村委食用菌园区硬化项目</t>
  </si>
  <si>
    <t>园区硬化5100㎡</t>
  </si>
  <si>
    <t>改善基础设施，满足产业发展需求，增加产业发展收入，带动7户15任脱贫劳动力就业，同时带动3户监测户户均增收1000元以上</t>
  </si>
  <si>
    <t>2024年康城镇博雅花园高标准食用菌大棚基地产业园区硬化项目</t>
  </si>
  <si>
    <t>博雅花园高标准食用菌大棚基地产业园区硬化1500㎡ 。</t>
  </si>
  <si>
    <t>场地增加能提供约40个岗位，带动小区居民就业,预期能总体为小区居民增加8万元的工资收入。同时场地的增加也能为村集体提供更多的场地租赁收入。</t>
  </si>
  <si>
    <t>梁家沟村</t>
  </si>
  <si>
    <t>2024年双池镇梁家沟村委山里牧湖羊养殖产业园区硬化项目</t>
  </si>
  <si>
    <t>园区硬化6038㎡，厚度15㎝</t>
  </si>
  <si>
    <t>利于集体经济项目山里牧湖羊养殖发展壮大，进一步带动集体经济增长、低收入人群增收</t>
  </si>
  <si>
    <t>南庄村委</t>
  </si>
  <si>
    <t>2024年康城镇南庄村委食用菌产业园区硬化项目</t>
  </si>
  <si>
    <t>高标准食用菌大棚基地道路园区硬化3.5米×400米=1400平米</t>
  </si>
  <si>
    <t>改善基础设施，满足产业发展需求，增加产业发展收入</t>
  </si>
  <si>
    <t>2024年康城镇王上坪大全山食用菌园区硬化项目</t>
  </si>
  <si>
    <t>硬化园区4000平方米</t>
  </si>
  <si>
    <t>带动20户36人脱困户增收</t>
  </si>
  <si>
    <t>石口村</t>
  </si>
  <si>
    <t>2024年双池镇石口村生猪养殖园区硬化项目</t>
  </si>
  <si>
    <r>
      <rPr>
        <sz val="14"/>
        <rFont val="宋体"/>
        <charset val="134"/>
      </rPr>
      <t>生猪养殖园区硬化6500m</t>
    </r>
    <r>
      <rPr>
        <vertAlign val="superscript"/>
        <sz val="14"/>
        <rFont val="宋体"/>
        <charset val="134"/>
      </rPr>
      <t>2</t>
    </r>
  </si>
  <si>
    <t>推动生猪养殖全产业链发展，促进农业增效，农民增收</t>
  </si>
  <si>
    <t>二、基础设施建设</t>
  </si>
  <si>
    <t>（一）乡村道路建设</t>
  </si>
  <si>
    <t>乡村建设
行动</t>
  </si>
  <si>
    <t>农村基础设施</t>
  </si>
  <si>
    <t>农村道路建设</t>
  </si>
  <si>
    <t>2024年温泉乡樊家沿村陈家庄-李家山产业路项目</t>
  </si>
  <si>
    <t>交通局</t>
  </si>
  <si>
    <t>新建陈家庄-李家山长1.6公里，宽3.5米，厚18cm整条路进行水泥硬化</t>
  </si>
  <si>
    <t>便利村民出行，改善交通，促进产业发展，推动新农村建设</t>
  </si>
  <si>
    <t>庞子窊村</t>
  </si>
  <si>
    <t>2024温泉乡建秦种养殖合作社-窑西线道路硬化</t>
  </si>
  <si>
    <t>庞子窊</t>
  </si>
  <si>
    <t>长0.6公里，宽3.5米，厚18厘米，水泥硬化</t>
  </si>
  <si>
    <t>方便群众出行，带动经济发展</t>
  </si>
  <si>
    <t>南洼山村</t>
  </si>
  <si>
    <t>2024年双池镇三双线---南洼山桥建设项目</t>
  </si>
  <si>
    <t>桥净宽9米，长64米，4-16米空心板桥，两侧30米引道</t>
  </si>
  <si>
    <t>方便村民出行</t>
  </si>
  <si>
    <t>乡村建设行动</t>
  </si>
  <si>
    <t>农村基础设施建设</t>
  </si>
  <si>
    <t>2024年石口镇川口至郑家岭村道路硬化工程</t>
  </si>
  <si>
    <t>郑家岭</t>
  </si>
  <si>
    <t>川口至郑家岭村道路硬化工程长550米，宽3.5米，厚18厘米混凝土路面</t>
  </si>
  <si>
    <t>通过项目实施，对原公路进行硬化，方便42户116口人出行，其中脱贫户10户21人</t>
  </si>
  <si>
    <t>丁家沟村</t>
  </si>
  <si>
    <t>2024年康城镇野家坡村到王家庄村道路硬化项目</t>
  </si>
  <si>
    <t>丁家沟村委</t>
  </si>
  <si>
    <t>野家坡村到王家庄村1.8公里道路硬化</t>
  </si>
  <si>
    <t>能够方便村民出行，促进经济发展</t>
  </si>
  <si>
    <t>赵村</t>
  </si>
  <si>
    <t>2024年水头镇赵村生猪养殖配套产业路项目</t>
  </si>
  <si>
    <t>铺设长300米，宽3.5米，厚18厘米水泥路</t>
  </si>
  <si>
    <t>该项目建成后，可以保障养殖场和养殖户道路畅通，有利于我村畜牧业养殖所需物资运输，也为村民出行提供便利，改善我村村民生产生活条件。</t>
  </si>
  <si>
    <t>窑上村委</t>
  </si>
  <si>
    <t>2024年回龙镇窑上村委窊则山至沙嫣村道路硬化项目</t>
  </si>
  <si>
    <t>窑上村委洼子山至沙嫣村3.5米*2100米*18厘米道路硬化</t>
  </si>
  <si>
    <t>方便群众出行，解决道路安全隐患，解决178户483人农户，其中脱贫户29户71人出行</t>
  </si>
  <si>
    <t>石口乡</t>
  </si>
  <si>
    <t>后庄村</t>
  </si>
  <si>
    <t>2024年石口镇圪焉线至后庄道路硬化工程</t>
  </si>
  <si>
    <t>后庄</t>
  </si>
  <si>
    <t>后庄村道路硬化工程1.1公里</t>
  </si>
  <si>
    <t>红焰村</t>
  </si>
  <si>
    <t>2024年桃红坡镇庙港-元沟道路养护项目</t>
  </si>
  <si>
    <t>交通运输局</t>
  </si>
  <si>
    <t>王永和</t>
  </si>
  <si>
    <t>砌筑挡墙、排水沟、拦水带、路面修补等</t>
  </si>
  <si>
    <t>王润村</t>
  </si>
  <si>
    <t>2024年回龙镇李家山-王润道路养护项目</t>
  </si>
  <si>
    <t>混凝土路面拆除、土方回填、重新铺筑混凝土路面、排水等</t>
  </si>
  <si>
    <t>支进村</t>
  </si>
  <si>
    <t>2024年康城镇康石线道路养护项目</t>
  </si>
  <si>
    <t>路面修补、砌筑挡墙、清理边沟、修补涵洞、排水沟等</t>
  </si>
  <si>
    <t>前务城村</t>
  </si>
  <si>
    <t>2024年温泉乡柏下线（柏掌-下义棠）路面改造项目</t>
  </si>
  <si>
    <r>
      <rPr>
        <sz val="14"/>
        <color theme="1"/>
        <rFont val="宋体"/>
        <charset val="134"/>
      </rPr>
      <t>路面改建</t>
    </r>
    <r>
      <rPr>
        <sz val="14"/>
        <color rgb="FF000000"/>
        <rFont val="宋体"/>
        <charset val="134"/>
      </rPr>
      <t>10.2公里沥青路面、小矮墙、排水沟、标志、标线、波形护栏、水稳碎石、排水沟等</t>
    </r>
  </si>
  <si>
    <t>张家川村</t>
  </si>
  <si>
    <t>石口镇张家川村农村道路及护坝建设以工代赈项目</t>
  </si>
  <si>
    <t>发改局</t>
  </si>
  <si>
    <t>混凝土硬化贺家庄村0.6km村道，宽3.5m，厚18cm；张家川村委东侧0.5km村道，宽3.5m，厚18cm；店则沟至张家川村0.5km，宽3.5m，厚18cm；店则沟至康石线0.5km村道，宽3.5m，厚18cm；张家川村委便民晾晒场2550㎡，厚18cm；新建张家川耕地保护坝长244m，高4m，宽平均1.75m；张家川村委便民晾晒场护坡长80m，高3.5m，宽1.2m；尹家川耕地保护坝长90m，高5.5m，宽1.75m。</t>
  </si>
  <si>
    <t>补齐基础设施建设短板，为群众出行及生活生产提供便利条件，同时发挥以工代赈资金项目带动群众就业增收。</t>
  </si>
  <si>
    <t>（二）农村饮水安全</t>
  </si>
  <si>
    <t>农村供水保障设施建设</t>
  </si>
  <si>
    <t>净化消毒设备所涉及自然村</t>
  </si>
  <si>
    <t>2024年水质提升行动净化消毒设备配套工程</t>
  </si>
  <si>
    <t>水利局</t>
  </si>
  <si>
    <t>闫海龙</t>
  </si>
  <si>
    <t>根据省市水利部关于水质提升行动的相关要求，对农村饮水安全工程进行净化消毒设备配套。</t>
  </si>
  <si>
    <t>确保全县配套净化和消毒设备的农村饮水安全工程水质安全。</t>
  </si>
  <si>
    <t>381个自然村</t>
  </si>
  <si>
    <t>交口县2024年农村供水工程水质检测项目</t>
  </si>
  <si>
    <t>全县所有村庄</t>
  </si>
  <si>
    <t>对全县所有的饮水安全工程取样175份进行常规43项水质检测，以确保我县农村饮水安全。</t>
  </si>
  <si>
    <t>通过对各工程的水样进行水质检测，动态掌握全县饮水工程水质情况，确保我县的农村饮水水质安全。</t>
  </si>
  <si>
    <t>交口县2025年农村供水工程水质检测项目（第二次）</t>
  </si>
  <si>
    <t>张云生</t>
  </si>
  <si>
    <t>交口县农村饮水安全工程水质检测中心建设项目</t>
  </si>
  <si>
    <t>更新完善水质检测设备、配套化验检测试剂等</t>
  </si>
  <si>
    <t>通过进行设备的更新改造等，使水质检测中心能正常使用，按照国家有关规定对全县的水样常态化的开展检测工作，确保我县的农村饮水水质安全。</t>
  </si>
  <si>
    <t>107个自然村</t>
  </si>
  <si>
    <t>2024年水质提升行动千人以下工程消毒设备配套项目</t>
  </si>
  <si>
    <t>81处千人以下工程所在项目村</t>
  </si>
  <si>
    <t>根据省市水利部关于水质提升行动的相关要求，对81处千人以下农村供水工程进行消毒设备配套。</t>
  </si>
  <si>
    <t>确保配套消毒设备的81处千人以下供水工程的水质安全。</t>
  </si>
  <si>
    <t>后水头村</t>
  </si>
  <si>
    <t>2024年水头镇后水头村饮水安全工程维修养护项目</t>
  </si>
  <si>
    <t>维修养护</t>
  </si>
  <si>
    <t>深井管道维修、配电室维修</t>
  </si>
  <si>
    <t>通过工程维修养护，确保水头镇后水头村的饮水安全。</t>
  </si>
  <si>
    <t>2024年石口镇张家川村饮水安全工程维修养护项目</t>
  </si>
  <si>
    <t>检查井维修、蓄水池硬化、管道更换以及硬化地面。</t>
  </si>
  <si>
    <t>通过工程维修养护，确保石口镇张家川村的饮水安全。</t>
  </si>
  <si>
    <t>下村</t>
  </si>
  <si>
    <t>2024年石口镇十二盘集中供水工程维修养护项目</t>
  </si>
  <si>
    <t>检查井维修、新建与拆除、供水管的铺设、老旧水件的更换。</t>
  </si>
  <si>
    <t>通过工程维修养护，确保石口镇下村村委的下村、十二盘村、东洼村、尹家庄村、田家坊村、任家岭村、刘外庄村7个自然村的饮水安全。</t>
  </si>
  <si>
    <t>上村</t>
  </si>
  <si>
    <t>2024年康城镇上村集中供水工程维修养护项目</t>
  </si>
  <si>
    <t>无功补偿器一台、配套电线等。</t>
  </si>
  <si>
    <t>通过工程维修养护，确保康城镇上村村委的上村、井沟村、圪垛村、寺焉村4个自然村的饮水安全。</t>
  </si>
  <si>
    <t>南庄村</t>
  </si>
  <si>
    <t>2024年康城镇南庄村饮水安全工程维修养护项目</t>
  </si>
  <si>
    <t>石家岭村维修100米管道</t>
  </si>
  <si>
    <t>通过工程维修养护，确保康城镇南庄村委石家岭村的饮水安全。</t>
  </si>
  <si>
    <t>庞子洼村</t>
  </si>
  <si>
    <t>2024年温泉乡庞子洼村饮水安全工程维修养护项目</t>
  </si>
  <si>
    <t>李国梁</t>
  </si>
  <si>
    <t>铺设输水管道55米，维修加固50立方水罐、维修加固水泥混凝土面层64米、其他附属设施若干。</t>
  </si>
  <si>
    <t>通过工程维修养护，确保温泉乡庞子洼村柏掌村、苏家滩村3个自然村的饮水安全。</t>
  </si>
  <si>
    <t>双池镇集中供水工程水质化验室建设项目</t>
  </si>
  <si>
    <t>双池镇（千吨万人）集中供水工程水质化验室建设及日常检测指标设备配套，建设能够进行日检9项水质指标的化验室一座。</t>
  </si>
  <si>
    <t>通过该项目的实施，保障双池寺底、圪塔、西罗、海泉洼，云千、火台山等6个自然村的饮水安全，保证了两万余人的用水水质安全。</t>
  </si>
  <si>
    <t>川口</t>
  </si>
  <si>
    <t>2024年石口镇川口村安全饮水巩固提升项目</t>
  </si>
  <si>
    <t>1.更换6公里主管道2.检查井28个3.开挖水泥路面6公里4.更换小泵、电缆、井管</t>
  </si>
  <si>
    <t>保障川口368户754人饮水，其中脱贫户182户491人的饮水安全。</t>
  </si>
  <si>
    <t>下蒿城村</t>
  </si>
  <si>
    <t>2024年石口镇下蒿城村水网改造项目</t>
  </si>
  <si>
    <t>1.更换村内的旧的水网管道，约6千米2.新建检查井29个，方便居民用水</t>
  </si>
  <si>
    <t>保障下蒿城村121户370人，其中脱贫户56户125人的饮水安全</t>
  </si>
  <si>
    <t>陶上村</t>
  </si>
  <si>
    <t>2024年回龙镇陶上村委（韩家沟、谢思气）饮水巩固提升项目</t>
  </si>
  <si>
    <t>陶上村委（韩家沟、谢思气）</t>
  </si>
  <si>
    <t>1、改造提升韩家沟主管网，韩家沟3000米管道，检查井12个，水表52个； 2、改造提升谢思气主管网，谢思气2500米管道，检查井9个，水表53个，水泵1个；3、韩家沟——谢思气3000米管道，新建50m³蓄水池一座，管理房一间，铺设地缆线，修建检查井，水表、水泵等。</t>
  </si>
  <si>
    <t>通过该项目的实施，满足韩家沟、谢思气两村村民日常用水问题，解决了季节性供水短缺，保障了陶上村委2个自然村常住人口226户680人，其中脱贫户91户227人的饮水安全。</t>
  </si>
  <si>
    <t>闫家山</t>
  </si>
  <si>
    <t>2024年温泉乡花寨村水源增补工程项目</t>
  </si>
  <si>
    <t>铺设饮水管道6000米，检查井10座，500立方蓄水池，新建井泵房和管理房，提水管道700米，电缆500米，水泵1台，其他附属设施若干</t>
  </si>
  <si>
    <t>解决花寨村的季节性缺水问题，确保花寨村饮水安全，同时为下一步温泉乡北部片区饮水安全工程的建设提供水源保障。</t>
  </si>
  <si>
    <t>(三)人居环境整治项目</t>
  </si>
  <si>
    <t>人居环境整治</t>
  </si>
  <si>
    <t>农村垃圾治理</t>
  </si>
  <si>
    <t>2024年水头镇乡村垃圾治理村容提升项目（一期）</t>
  </si>
  <si>
    <t>3立方压缩车2辆、小装载机1辆、农用车1辆、干扫车1辆、工具运输车1辆、小型清扫车1辆、护栏清扫车1辆、240L垃圾桶409个、3立方垃圾箱8个</t>
  </si>
  <si>
    <t>项目建成后，有效的改善水头镇全镇的人居环境，为乡村振兴提供有力的保障。</t>
  </si>
  <si>
    <t>2024年石口镇乡村垃圾治理村容提升项目（一期）</t>
  </si>
  <si>
    <t>采购</t>
  </si>
  <si>
    <t>3立方压缩车1辆、小型装载机1辆、农用车1辆、240L垃圾桶130个、3立方垃圾箱4个。</t>
  </si>
  <si>
    <t>提供就业岗位大于2个，带动征收年1万元左右，提升石口镇对人居环境满意度。</t>
  </si>
  <si>
    <t>2024年康城镇乡村垃圾治理村容提升项目（一期）</t>
  </si>
  <si>
    <t>3立方压缩车2辆、小装载机1辆、农用车1辆、240L垃圾桶700个、3立方垃圾箱15个、及新建垃圾中转站一座前期工程</t>
  </si>
  <si>
    <t>提升垃圾清运效率，配备垃圾箱，便于农户垃圾集中清理、提升农村人居环境</t>
  </si>
  <si>
    <t>2024年回龙镇乡村垃圾治理村容提升项目（一期）</t>
  </si>
  <si>
    <t>采购1辆3立方压缩车、1辆小装载机、1辆农用车、500个240L垃圾桶、12个3立方垃圾箱。</t>
  </si>
  <si>
    <t>通过该项目的实施，有效提升乡村垃圾治理能力，提升乡村风貌，改善人居环境。</t>
  </si>
  <si>
    <t>通过该项目的实施，有效改善人居环境，使得全镇4967户13274人受益，其中脱贫户1325户3362人。</t>
  </si>
  <si>
    <t>2024年双池镇乡村垃圾治理村容提升项目（一期）</t>
  </si>
  <si>
    <t>购置3辆3立方压缩车、1辆5吨餐厨车、1辆小装载机、1辆农用车、56个3立方垃圾箱、281个240L垃圾桶垃圾中转站部分建设工程</t>
  </si>
  <si>
    <t>提升垃圾清运效率，配备垃圾箱，便于农户垃圾集中清理，提升农村人居环境</t>
  </si>
  <si>
    <t>2024年桃红坡镇乡村垃圾治理村容提升项目（一期）</t>
  </si>
  <si>
    <t>吉斌</t>
  </si>
  <si>
    <t>购置2辆3立方压缩车、1辆小装载机、1辆农用车、505个240L垃圾桶、27个3立方垃圾箱、新建垃圾中转站一座前期工程</t>
  </si>
  <si>
    <t>2024年温泉乡乡村垃圾治理村容提升项目（一期）</t>
  </si>
  <si>
    <t>购置1辆3立方压缩车、1辆5吨餐厨车、1辆小装载机、1辆农用车、260个240L垃圾桶、28个3立方垃圾箱、垃圾转站部分项目建设</t>
  </si>
  <si>
    <t>(四)易地搬迁配套设施项目</t>
  </si>
  <si>
    <t>其他</t>
  </si>
  <si>
    <t>2024年温泉乡温馨家园安置点配套公共服务设施建设项目</t>
  </si>
  <si>
    <t>2024年1月</t>
  </si>
  <si>
    <t>环保局</t>
  </si>
  <si>
    <t>新建重力式防洪堤371米，设计总体积3230立方米；化粪池改造提升：化粪池加固硬化240平米，玻璃钢化粪池更换100立方米，化粪池顶部硬化90平方米，排污管道铺设100米。</t>
  </si>
  <si>
    <t>满足群众日常需求，提高群众满意度</t>
  </si>
  <si>
    <t>2024年水头镇温馨花园安置点配套公共服务设施建设项目</t>
  </si>
  <si>
    <t>道路硬化1320㎡，院内硬化1408㎡，自来水管263m,雨水管225米，污水管223米，雨污水井8座，检查井1座，路缘石36m,砖墙27.36m³，化粪池1座</t>
  </si>
  <si>
    <t>全面提升温馨花园安置点帮扶车间基础设施建设水平及市场竞争力，提升产业链附加值，解决115名搬迁群众就近就业问题，人均增收3801元/月。</t>
  </si>
  <si>
    <t>三、教育类项目</t>
  </si>
  <si>
    <t>巩固三保障</t>
  </si>
  <si>
    <t>教育扶贫</t>
  </si>
  <si>
    <t>雨露计划</t>
  </si>
  <si>
    <t>2024年雨露计划资助</t>
  </si>
  <si>
    <t>2024年3月</t>
  </si>
  <si>
    <t>脱贫户、三类户中职、高职、技校等在校生资助</t>
  </si>
  <si>
    <t>脱贫户、三类户中职、高职、技校等在校生每生每年资助3000元</t>
  </si>
  <si>
    <t>四、就业类项目</t>
  </si>
  <si>
    <t>就业项目</t>
  </si>
  <si>
    <t>务工补助</t>
  </si>
  <si>
    <t>劳动奖补</t>
  </si>
  <si>
    <t>交口县2024年务工就业稳岗补贴</t>
  </si>
  <si>
    <t>2024年6月</t>
  </si>
  <si>
    <t>人社局</t>
  </si>
  <si>
    <t>付跃生</t>
  </si>
  <si>
    <t>按照8500人，每人1200元，计划总投资1020万元</t>
  </si>
  <si>
    <t>对当年在同一用工单位累计务工就业6个月以上、平均月工资达到1000元以上的脱贫劳动力，按照每人每月200元的标准给予6个月的稳岗补贴，预计发放8500人。</t>
  </si>
  <si>
    <t>交通补贴</t>
  </si>
  <si>
    <t>2024年外出务工一次性交通补贴</t>
  </si>
  <si>
    <t>脱贫户、三类户在县外务工的按定额补助标准补贴</t>
  </si>
  <si>
    <t>脱贫户、三类户在县外务工的按定额补助标准补贴，最高不超1500元</t>
  </si>
  <si>
    <t>五、其他</t>
  </si>
  <si>
    <t>“十三五”期间易地搬迁付息（专项建设基金和贴息补助）</t>
  </si>
  <si>
    <t>易地搬迁地方债付息金额，利息8.64641万元</t>
  </si>
  <si>
    <t>易地搬迁付息</t>
  </si>
  <si>
    <t>2024年水头镇项目管理费</t>
  </si>
  <si>
    <t>用于项目前期的政府采购、招标等</t>
  </si>
  <si>
    <t>项目管理</t>
  </si>
  <si>
    <t>2024年石口镇项目管理费</t>
  </si>
  <si>
    <t>2024年康城镇项目管理费</t>
  </si>
  <si>
    <t>2024年回龙镇项目管理费</t>
  </si>
  <si>
    <t>2024年双池镇项目管理费</t>
  </si>
  <si>
    <t>2024年桃红坡镇项目管理费</t>
  </si>
  <si>
    <t>2024年温泉乡项目管理费</t>
  </si>
  <si>
    <t>财政局</t>
  </si>
  <si>
    <t>2024年财政局项目管理费</t>
  </si>
  <si>
    <t>王计军</t>
  </si>
  <si>
    <t>2024年水利局项目管理费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</si>
</sst>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 numFmtId="178" formatCode="0.00_ "/>
  </numFmts>
  <fonts count="45">
    <font>
      <sz val="11"/>
      <color theme="1"/>
      <name val="宋体"/>
      <charset val="134"/>
      <scheme val="minor"/>
    </font>
    <font>
      <sz val="10"/>
      <name val="宋体"/>
      <charset val="134"/>
      <scheme val="minor"/>
    </font>
    <font>
      <sz val="14"/>
      <name val="宋体"/>
      <charset val="134"/>
      <scheme val="minor"/>
    </font>
    <font>
      <sz val="10"/>
      <color theme="1"/>
      <name val="宋体"/>
      <charset val="134"/>
      <scheme val="minor"/>
    </font>
    <font>
      <sz val="14"/>
      <color theme="1"/>
      <name val="宋体"/>
      <charset val="134"/>
      <scheme val="minor"/>
    </font>
    <font>
      <sz val="20"/>
      <color theme="1"/>
      <name val="宋体"/>
      <charset val="134"/>
      <scheme val="minor"/>
    </font>
    <font>
      <b/>
      <sz val="26"/>
      <color theme="1"/>
      <name val="方正小标宋简体"/>
      <charset val="134"/>
    </font>
    <font>
      <b/>
      <sz val="26"/>
      <color theme="1"/>
      <name val="Times New Roman"/>
      <charset val="134"/>
    </font>
    <font>
      <b/>
      <sz val="18"/>
      <color theme="1"/>
      <name val="宋体"/>
      <charset val="134"/>
      <scheme val="minor"/>
    </font>
    <font>
      <sz val="18"/>
      <color theme="1"/>
      <name val="宋体"/>
      <charset val="134"/>
      <scheme val="minor"/>
    </font>
    <font>
      <b/>
      <sz val="18"/>
      <name val="宋体"/>
      <charset val="134"/>
      <scheme val="minor"/>
    </font>
    <font>
      <sz val="18"/>
      <name val="宋体"/>
      <charset val="134"/>
      <scheme val="minor"/>
    </font>
    <font>
      <sz val="14"/>
      <name val="宋体"/>
      <charset val="134"/>
    </font>
    <font>
      <sz val="14"/>
      <color theme="1"/>
      <name val="宋体"/>
      <charset val="134"/>
    </font>
    <font>
      <sz val="14"/>
      <name val="黑体"/>
      <charset val="134"/>
    </font>
    <font>
      <sz val="14"/>
      <color indexed="8"/>
      <name val="宋体"/>
      <charset val="134"/>
    </font>
    <font>
      <sz val="14"/>
      <color rgb="FF000000"/>
      <name val="宋体"/>
      <charset val="134"/>
    </font>
    <font>
      <sz val="12"/>
      <color rgb="FF000000"/>
      <name val="宋体"/>
      <charset val="134"/>
    </font>
    <font>
      <b/>
      <sz val="14"/>
      <color theme="1"/>
      <name val="宋体"/>
      <charset val="134"/>
    </font>
    <font>
      <b/>
      <sz val="18"/>
      <color theme="1"/>
      <name val="宋体"/>
      <charset val="134"/>
    </font>
    <font>
      <sz val="12"/>
      <color theme="1"/>
      <name val="宋体"/>
      <charset val="134"/>
      <scheme val="minor"/>
    </font>
    <font>
      <b/>
      <sz val="12"/>
      <name val="宋体"/>
      <charset val="134"/>
      <scheme val="minor"/>
    </font>
    <font>
      <sz val="12"/>
      <name val="宋体"/>
      <charset val="134"/>
      <scheme val="minor"/>
    </font>
    <font>
      <b/>
      <sz val="12"/>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vertAlign val="superscript"/>
      <sz val="14"/>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0" fillId="0" borderId="0">
      <alignment vertical="center"/>
    </xf>
  </cellStyleXfs>
  <cellXfs count="132">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Border="1">
      <alignment vertical="center"/>
    </xf>
    <xf numFmtId="0" fontId="3" fillId="0" borderId="0" xfId="0" applyFont="1">
      <alignment vertical="center"/>
    </xf>
    <xf numFmtId="0" fontId="0" fillId="0" borderId="0" xfId="0" applyFill="1">
      <alignmen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Fill="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Fill="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7" fillId="0" borderId="0" xfId="0" applyFont="1" applyAlignment="1">
      <alignment horizontal="left" vertical="center"/>
    </xf>
    <xf numFmtId="57" fontId="11" fillId="0" borderId="1" xfId="0" applyNumberFormat="1" applyFont="1" applyFill="1" applyBorder="1" applyAlignment="1">
      <alignment horizontal="center" vertical="center" wrapText="1"/>
    </xf>
    <xf numFmtId="0" fontId="11" fillId="0" borderId="1" xfId="0" applyFont="1" applyBorder="1" applyAlignment="1">
      <alignment horizontal="left"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57" fontId="13"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57" fontId="15" fillId="2" borderId="1" xfId="0" applyNumberFormat="1" applyFont="1" applyFill="1" applyBorder="1" applyAlignment="1">
      <alignment horizontal="center" vertical="center" wrapText="1"/>
    </xf>
    <xf numFmtId="57" fontId="12"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Border="1" applyAlignment="1">
      <alignment horizontal="center" vertical="center"/>
    </xf>
    <xf numFmtId="0" fontId="13" fillId="2" borderId="1" xfId="0" applyFont="1" applyFill="1" applyBorder="1" applyAlignment="1">
      <alignment horizontal="center" vertical="center"/>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18"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13" fillId="0" borderId="1" xfId="0" applyFont="1" applyBorder="1" applyAlignment="1">
      <alignment horizontal="justify" vertical="center"/>
    </xf>
    <xf numFmtId="0" fontId="12"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Border="1">
      <alignment vertical="center"/>
    </xf>
    <xf numFmtId="0" fontId="16"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0" fillId="0" borderId="4" xfId="0" applyFont="1" applyBorder="1" applyAlignment="1">
      <alignment vertical="center" wrapText="1"/>
    </xf>
    <xf numFmtId="57" fontId="16"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7" xfId="0" applyFont="1" applyBorder="1" applyAlignment="1">
      <alignment horizontal="center" vertical="center" wrapText="1"/>
    </xf>
    <xf numFmtId="57" fontId="13" fillId="0" borderId="1" xfId="0" applyNumberFormat="1" applyFont="1" applyFill="1" applyBorder="1" applyAlignment="1">
      <alignment horizontal="center" vertical="center" wrapText="1"/>
    </xf>
    <xf numFmtId="57" fontId="15" fillId="0" borderId="1" xfId="0" applyNumberFormat="1" applyFont="1" applyFill="1" applyBorder="1" applyAlignment="1">
      <alignment horizontal="center" vertical="center" wrapText="1"/>
    </xf>
    <xf numFmtId="0" fontId="9" fillId="0" borderId="1" xfId="0" applyFont="1" applyBorder="1" applyAlignment="1">
      <alignment horizontal="left" vertical="center"/>
    </xf>
    <xf numFmtId="57" fontId="13" fillId="0" borderId="1" xfId="0" applyNumberFormat="1" applyFont="1" applyFill="1" applyBorder="1" applyAlignment="1">
      <alignment horizontal="center" vertical="center"/>
    </xf>
    <xf numFmtId="57" fontId="13" fillId="0" borderId="1" xfId="0" applyNumberFormat="1" applyFont="1" applyBorder="1" applyAlignment="1">
      <alignment horizontal="center" vertical="center" wrapText="1"/>
    </xf>
    <xf numFmtId="0" fontId="13" fillId="2" borderId="4"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176" fontId="13" fillId="2" borderId="4"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8"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3" fillId="0" borderId="1" xfId="0" applyFont="1" applyBorder="1">
      <alignment vertical="center"/>
    </xf>
    <xf numFmtId="0" fontId="13" fillId="2" borderId="1" xfId="0" applyFont="1" applyFill="1" applyBorder="1">
      <alignment vertical="center"/>
    </xf>
    <xf numFmtId="177" fontId="13" fillId="0" borderId="6" xfId="0" applyNumberFormat="1" applyFont="1" applyBorder="1" applyAlignment="1">
      <alignment horizontal="center" vertical="center" wrapText="1"/>
    </xf>
    <xf numFmtId="176" fontId="13" fillId="0" borderId="1" xfId="0" applyNumberFormat="1" applyFont="1" applyBorder="1" applyAlignment="1">
      <alignment horizontal="center" vertical="center" wrapText="1"/>
    </xf>
    <xf numFmtId="0" fontId="12" fillId="0" borderId="6" xfId="0" applyFont="1" applyFill="1" applyBorder="1" applyAlignment="1">
      <alignment horizontal="center" vertical="center" wrapText="1"/>
    </xf>
    <xf numFmtId="0" fontId="13" fillId="0" borderId="6" xfId="0" applyFont="1" applyBorder="1" applyAlignment="1">
      <alignment horizontal="center" vertical="center" wrapText="1"/>
    </xf>
    <xf numFmtId="177" fontId="13" fillId="0" borderId="6"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1" fillId="0" borderId="0" xfId="0" applyFont="1" applyBorder="1" applyAlignment="1">
      <alignment horizontal="left" vertical="center" wrapText="1"/>
    </xf>
    <xf numFmtId="0" fontId="13" fillId="0" borderId="1" xfId="49" applyFont="1" applyFill="1" applyBorder="1" applyAlignment="1">
      <alignment horizontal="center" vertical="center" wrapText="1"/>
    </xf>
    <xf numFmtId="0" fontId="20" fillId="0" borderId="0" xfId="0" applyFont="1" applyBorder="1" applyAlignment="1">
      <alignment horizontal="center" vertical="center" wrapText="1"/>
    </xf>
    <xf numFmtId="0" fontId="1" fillId="0" borderId="0" xfId="0" applyFont="1" applyBorder="1" applyAlignment="1">
      <alignment horizontal="center" vertical="center"/>
    </xf>
    <xf numFmtId="0" fontId="21" fillId="0" borderId="4" xfId="0" applyFont="1" applyBorder="1" applyAlignment="1">
      <alignment vertical="center" wrapText="1"/>
    </xf>
    <xf numFmtId="0" fontId="21" fillId="0" borderId="5" xfId="0" applyFont="1" applyBorder="1" applyAlignment="1">
      <alignment horizontal="center" vertical="center" wrapText="1"/>
    </xf>
    <xf numFmtId="0" fontId="21" fillId="0" borderId="6" xfId="0" applyFont="1" applyFill="1" applyBorder="1" applyAlignment="1">
      <alignment horizontal="center" vertical="center" wrapText="1"/>
    </xf>
    <xf numFmtId="0" fontId="20" fillId="0" borderId="1" xfId="0" applyFont="1" applyBorder="1">
      <alignment vertic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22"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4" xfId="0" applyFont="1" applyBorder="1" applyAlignment="1">
      <alignment vertical="center" wrapText="1"/>
    </xf>
    <xf numFmtId="0" fontId="11" fillId="0" borderId="4" xfId="0" applyFont="1" applyBorder="1" applyAlignment="1">
      <alignment vertical="center" wrapText="1"/>
    </xf>
    <xf numFmtId="0" fontId="10" fillId="0" borderId="5" xfId="0" applyFont="1" applyFill="1" applyBorder="1" applyAlignment="1">
      <alignment horizontal="center" vertical="center" wrapText="1"/>
    </xf>
    <xf numFmtId="0" fontId="22" fillId="0" borderId="1" xfId="0" applyFont="1" applyBorder="1" applyAlignment="1">
      <alignment horizontal="center" vertical="center" wrapText="1"/>
    </xf>
    <xf numFmtId="0" fontId="10" fillId="0" borderId="4" xfId="0" applyFont="1" applyFill="1" applyBorder="1" applyAlignment="1">
      <alignment horizontal="center" vertical="center" wrapText="1"/>
    </xf>
    <xf numFmtId="0" fontId="4" fillId="0" borderId="1" xfId="0" applyFont="1" applyBorder="1" applyAlignment="1">
      <alignment vertical="center"/>
    </xf>
    <xf numFmtId="178" fontId="12" fillId="2" borderId="1" xfId="0" applyNumberFormat="1" applyFont="1" applyFill="1" applyBorder="1" applyAlignment="1">
      <alignment horizontal="center" vertical="center" wrapText="1"/>
    </xf>
    <xf numFmtId="0" fontId="20" fillId="0" borderId="1" xfId="0" applyFont="1" applyBorder="1" applyAlignment="1">
      <alignment horizontal="left" vertical="center"/>
    </xf>
    <xf numFmtId="49" fontId="20" fillId="0" borderId="1" xfId="0" applyNumberFormat="1" applyFont="1" applyFill="1" applyBorder="1" applyAlignment="1">
      <alignment horizontal="center" vertical="center" wrapText="1"/>
    </xf>
    <xf numFmtId="57" fontId="20" fillId="0"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23" fillId="0" borderId="1" xfId="0" applyFont="1" applyBorder="1" applyAlignment="1">
      <alignment horizontal="center" vertical="center"/>
    </xf>
    <xf numFmtId="0" fontId="20" fillId="0" borderId="1" xfId="0" applyFont="1" applyBorder="1" applyAlignment="1">
      <alignment horizontal="center" vertical="center"/>
    </xf>
    <xf numFmtId="0" fontId="24" fillId="0" borderId="1" xfId="0" applyFont="1" applyBorder="1" applyAlignment="1">
      <alignment horizontal="center" vertical="center"/>
    </xf>
    <xf numFmtId="0" fontId="2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Font="1" applyBorder="1">
      <alignment vertical="center"/>
    </xf>
    <xf numFmtId="0" fontId="13" fillId="0" borderId="0" xfId="0" applyFont="1">
      <alignment vertical="center"/>
    </xf>
    <xf numFmtId="0" fontId="20" fillId="0" borderId="1" xfId="0" applyFont="1" applyBorder="1" applyAlignment="1">
      <alignment horizontal="left" vertical="center" wrapText="1"/>
    </xf>
    <xf numFmtId="0" fontId="20" fillId="0" borderId="1" xfId="0" applyFont="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58"/>
  <sheetViews>
    <sheetView tabSelected="1" zoomScale="70" zoomScaleNormal="70" topLeftCell="A141" workbookViewId="0">
      <selection activeCell="H149" sqref="H149"/>
    </sheetView>
  </sheetViews>
  <sheetFormatPr defaultColWidth="9" defaultRowHeight="13.5"/>
  <cols>
    <col min="1" max="1" width="7.35" customWidth="1"/>
    <col min="2" max="2" width="12.05" style="7" customWidth="1"/>
    <col min="3" max="3" width="13.525" style="7" customWidth="1"/>
    <col min="4" max="4" width="15.1416666666667" customWidth="1"/>
    <col min="6" max="6" width="13.675" customWidth="1"/>
    <col min="7" max="7" width="45.2916666666667" style="5" customWidth="1"/>
    <col min="8" max="8" width="10.8833333333333" customWidth="1"/>
    <col min="9" max="9" width="12.4916666666667" customWidth="1"/>
    <col min="10" max="10" width="15.125" customWidth="1"/>
    <col min="11" max="11" width="18.1166666666667" customWidth="1"/>
    <col min="12" max="12" width="15.125" customWidth="1"/>
    <col min="13" max="13" width="15.5833333333333" customWidth="1"/>
    <col min="14" max="14" width="10.625" customWidth="1"/>
    <col min="15" max="15" width="33.675" style="8" customWidth="1"/>
    <col min="16" max="16" width="13.925" customWidth="1"/>
    <col min="17" max="17" width="16.425" customWidth="1"/>
    <col min="18" max="18" width="20.75" customWidth="1"/>
    <col min="19" max="19" width="15.375" customWidth="1"/>
    <col min="20" max="20" width="18.875" customWidth="1"/>
    <col min="21" max="21" width="15.3583333333333" customWidth="1"/>
    <col min="22" max="22" width="10.7333333333333" customWidth="1"/>
    <col min="23" max="24" width="7.94166666666667" customWidth="1"/>
    <col min="25" max="25" width="8.375" customWidth="1"/>
    <col min="26" max="26" width="8.23333333333333" customWidth="1"/>
    <col min="27" max="27" width="11.3166666666667" customWidth="1"/>
    <col min="28" max="28" width="11.325" customWidth="1"/>
    <col min="29" max="29" width="23.0833333333333" style="8" customWidth="1"/>
    <col min="30" max="30" width="23.0833333333333" customWidth="1"/>
    <col min="31" max="31" width="10.2916666666667" customWidth="1"/>
  </cols>
  <sheetData>
    <row r="1" ht="25.5" spans="1:1">
      <c r="A1" s="9"/>
    </row>
    <row r="2" ht="96" customHeight="1" spans="1:31">
      <c r="A2" s="10" t="s">
        <v>0</v>
      </c>
      <c r="B2" s="11"/>
      <c r="C2" s="11"/>
      <c r="D2" s="11"/>
      <c r="E2" s="11"/>
      <c r="F2" s="11"/>
      <c r="G2" s="12"/>
      <c r="H2" s="11"/>
      <c r="I2" s="11"/>
      <c r="J2" s="11"/>
      <c r="K2" s="11"/>
      <c r="L2" s="11"/>
      <c r="M2" s="11"/>
      <c r="N2" s="11"/>
      <c r="O2" s="35"/>
      <c r="P2" s="11"/>
      <c r="Q2" s="11"/>
      <c r="R2" s="11"/>
      <c r="S2" s="11"/>
      <c r="T2" s="11"/>
      <c r="U2" s="11"/>
      <c r="V2" s="11"/>
      <c r="W2" s="11"/>
      <c r="X2" s="11"/>
      <c r="Y2" s="11"/>
      <c r="Z2" s="11"/>
      <c r="AA2" s="11"/>
      <c r="AB2" s="11"/>
      <c r="AC2" s="35"/>
      <c r="AD2" s="11"/>
      <c r="AE2" s="11"/>
    </row>
    <row r="3" ht="33" customHeight="1" spans="1:31">
      <c r="A3" s="13" t="s">
        <v>1</v>
      </c>
      <c r="B3" s="13" t="s">
        <v>2</v>
      </c>
      <c r="C3" s="13"/>
      <c r="D3" s="13"/>
      <c r="E3" s="13" t="s">
        <v>3</v>
      </c>
      <c r="F3" s="13" t="s">
        <v>4</v>
      </c>
      <c r="G3" s="14" t="s">
        <v>5</v>
      </c>
      <c r="H3" s="13" t="s">
        <v>6</v>
      </c>
      <c r="I3" s="13" t="s">
        <v>7</v>
      </c>
      <c r="J3" s="13" t="s">
        <v>8</v>
      </c>
      <c r="K3" s="13"/>
      <c r="L3" s="15" t="s">
        <v>9</v>
      </c>
      <c r="M3" s="13" t="s">
        <v>10</v>
      </c>
      <c r="N3" s="15" t="s">
        <v>11</v>
      </c>
      <c r="O3" s="13" t="s">
        <v>12</v>
      </c>
      <c r="P3" s="13" t="s">
        <v>13</v>
      </c>
      <c r="Q3" s="13"/>
      <c r="R3" s="13"/>
      <c r="S3" s="13"/>
      <c r="T3" s="13"/>
      <c r="U3" s="13"/>
      <c r="V3" s="13"/>
      <c r="W3" s="13" t="s">
        <v>14</v>
      </c>
      <c r="X3" s="13"/>
      <c r="Y3" s="13"/>
      <c r="Z3" s="13"/>
      <c r="AA3" s="13"/>
      <c r="AB3" s="13"/>
      <c r="AC3" s="13" t="s">
        <v>15</v>
      </c>
      <c r="AD3" s="13" t="s">
        <v>16</v>
      </c>
      <c r="AE3" s="13" t="s">
        <v>17</v>
      </c>
    </row>
    <row r="4" ht="33" customHeight="1" spans="1:31">
      <c r="A4" s="13"/>
      <c r="B4" s="15" t="s">
        <v>18</v>
      </c>
      <c r="C4" s="13" t="s">
        <v>19</v>
      </c>
      <c r="D4" s="15" t="s">
        <v>20</v>
      </c>
      <c r="E4" s="13"/>
      <c r="F4" s="13"/>
      <c r="G4" s="14"/>
      <c r="H4" s="13"/>
      <c r="I4" s="13"/>
      <c r="J4" s="13" t="s">
        <v>21</v>
      </c>
      <c r="K4" s="13" t="s">
        <v>22</v>
      </c>
      <c r="L4" s="16"/>
      <c r="M4" s="13"/>
      <c r="N4" s="16"/>
      <c r="O4" s="13"/>
      <c r="P4" s="13" t="s">
        <v>23</v>
      </c>
      <c r="Q4" s="13" t="s">
        <v>24</v>
      </c>
      <c r="R4" s="13"/>
      <c r="S4" s="13"/>
      <c r="T4" s="13"/>
      <c r="U4" s="13"/>
      <c r="V4" s="13"/>
      <c r="W4" s="13" t="s">
        <v>25</v>
      </c>
      <c r="X4" s="13" t="s">
        <v>26</v>
      </c>
      <c r="Y4" s="13" t="s">
        <v>27</v>
      </c>
      <c r="Z4" s="13" t="s">
        <v>24</v>
      </c>
      <c r="AA4" s="13"/>
      <c r="AB4" s="13"/>
      <c r="AC4" s="13"/>
      <c r="AD4" s="13"/>
      <c r="AE4" s="13"/>
    </row>
    <row r="5" ht="33" customHeight="1" spans="1:31">
      <c r="A5" s="13"/>
      <c r="B5" s="16"/>
      <c r="C5" s="13"/>
      <c r="D5" s="16"/>
      <c r="E5" s="13"/>
      <c r="F5" s="13"/>
      <c r="G5" s="14"/>
      <c r="H5" s="13"/>
      <c r="I5" s="13"/>
      <c r="J5" s="13"/>
      <c r="K5" s="13"/>
      <c r="L5" s="16"/>
      <c r="M5" s="13"/>
      <c r="N5" s="16"/>
      <c r="O5" s="13"/>
      <c r="P5" s="13"/>
      <c r="Q5" s="13"/>
      <c r="R5" s="13"/>
      <c r="S5" s="13"/>
      <c r="T5" s="13"/>
      <c r="U5" s="13"/>
      <c r="V5" s="13"/>
      <c r="W5" s="13"/>
      <c r="X5" s="13"/>
      <c r="Y5" s="13"/>
      <c r="Z5" s="13"/>
      <c r="AA5" s="13"/>
      <c r="AB5" s="13"/>
      <c r="AC5" s="13"/>
      <c r="AD5" s="13"/>
      <c r="AE5" s="13"/>
    </row>
    <row r="6" ht="117" customHeight="1" spans="1:31">
      <c r="A6" s="15"/>
      <c r="B6" s="16"/>
      <c r="C6" s="15"/>
      <c r="D6" s="16"/>
      <c r="E6" s="15"/>
      <c r="F6" s="15"/>
      <c r="G6" s="17"/>
      <c r="H6" s="15"/>
      <c r="I6" s="15"/>
      <c r="J6" s="15"/>
      <c r="K6" s="15"/>
      <c r="L6" s="16"/>
      <c r="M6" s="15"/>
      <c r="N6" s="16"/>
      <c r="O6" s="15"/>
      <c r="P6" s="15"/>
      <c r="Q6" s="15" t="s">
        <v>28</v>
      </c>
      <c r="R6" s="15" t="s">
        <v>29</v>
      </c>
      <c r="S6" s="15" t="s">
        <v>30</v>
      </c>
      <c r="T6" s="15" t="s">
        <v>31</v>
      </c>
      <c r="U6" s="15" t="s">
        <v>32</v>
      </c>
      <c r="V6" s="15" t="s">
        <v>33</v>
      </c>
      <c r="W6" s="15"/>
      <c r="X6" s="15"/>
      <c r="Y6" s="15"/>
      <c r="Z6" s="15" t="s">
        <v>34</v>
      </c>
      <c r="AA6" s="15" t="s">
        <v>35</v>
      </c>
      <c r="AB6" s="15" t="s">
        <v>36</v>
      </c>
      <c r="AC6" s="15"/>
      <c r="AD6" s="15"/>
      <c r="AE6" s="15"/>
    </row>
    <row r="7" customFormat="1" ht="34" customHeight="1" spans="1:31">
      <c r="A7" s="18" t="s">
        <v>37</v>
      </c>
      <c r="B7" s="18"/>
      <c r="C7" s="18"/>
      <c r="D7" s="18"/>
      <c r="E7" s="18"/>
      <c r="F7" s="18"/>
      <c r="G7" s="19"/>
      <c r="H7" s="20"/>
      <c r="I7" s="20"/>
      <c r="J7" s="20"/>
      <c r="K7" s="20"/>
      <c r="L7" s="20"/>
      <c r="M7" s="20"/>
      <c r="N7" s="20"/>
      <c r="O7" s="20"/>
      <c r="P7" s="18">
        <f>Q7+V7</f>
        <v>14224.9611</v>
      </c>
      <c r="Q7" s="18">
        <f t="shared" ref="Q7:Q13" si="0">R7+S7+T7+U7</f>
        <v>12463.8061</v>
      </c>
      <c r="R7" s="18">
        <f>R8+R100+R143+R145+R148</f>
        <v>4481</v>
      </c>
      <c r="S7" s="18">
        <f>S8+S100+S143+S145+S148</f>
        <v>1628.386</v>
      </c>
      <c r="T7" s="18">
        <f>T8+T100+T143+T145+T148</f>
        <v>1389.42</v>
      </c>
      <c r="U7" s="18">
        <f>U8+U100+U143+U145+U148</f>
        <v>4965.0001</v>
      </c>
      <c r="V7" s="18">
        <f>V8+V100+V143+V145+V148</f>
        <v>1761.155</v>
      </c>
      <c r="W7" s="20"/>
      <c r="X7" s="20"/>
      <c r="Y7" s="20"/>
      <c r="Z7" s="20"/>
      <c r="AA7" s="20"/>
      <c r="AB7" s="20"/>
      <c r="AC7" s="20"/>
      <c r="AD7" s="20"/>
      <c r="AE7" s="20"/>
    </row>
    <row r="8" s="1" customFormat="1" ht="46" customHeight="1" spans="1:31">
      <c r="A8" s="21"/>
      <c r="B8" s="22" t="s">
        <v>38</v>
      </c>
      <c r="C8" s="23"/>
      <c r="D8" s="23"/>
      <c r="E8" s="23"/>
      <c r="F8" s="23"/>
      <c r="G8" s="24"/>
      <c r="H8" s="25"/>
      <c r="I8" s="25"/>
      <c r="J8" s="36"/>
      <c r="K8" s="36"/>
      <c r="L8" s="36"/>
      <c r="M8" s="25"/>
      <c r="N8" s="25"/>
      <c r="O8" s="37"/>
      <c r="P8" s="18">
        <f t="shared" ref="P8:P23" si="1">Q8+V8</f>
        <v>9642.398865</v>
      </c>
      <c r="Q8" s="18">
        <f t="shared" si="0"/>
        <v>7881.243865</v>
      </c>
      <c r="R8" s="45">
        <f>R9+R84+R92</f>
        <v>2714.670394</v>
      </c>
      <c r="S8" s="45">
        <f>S9+S84+S92</f>
        <v>994.069</v>
      </c>
      <c r="T8" s="45">
        <f>T9+T84+T92</f>
        <v>772.227411</v>
      </c>
      <c r="U8" s="45">
        <f>U9+U84+U92</f>
        <v>3400.27706</v>
      </c>
      <c r="V8" s="45">
        <f>V9+V84+V92</f>
        <v>1761.155</v>
      </c>
      <c r="W8" s="25"/>
      <c r="X8" s="25"/>
      <c r="Y8" s="25"/>
      <c r="Z8" s="25"/>
      <c r="AA8" s="25"/>
      <c r="AB8" s="25"/>
      <c r="AC8" s="37"/>
      <c r="AD8" s="25"/>
      <c r="AE8" s="25"/>
    </row>
    <row r="9" s="1" customFormat="1" ht="46" customHeight="1" spans="1:31">
      <c r="A9" s="21"/>
      <c r="B9" s="22" t="s">
        <v>39</v>
      </c>
      <c r="C9" s="23"/>
      <c r="D9" s="23"/>
      <c r="E9" s="23"/>
      <c r="F9" s="23"/>
      <c r="G9" s="24"/>
      <c r="H9" s="25"/>
      <c r="I9" s="25"/>
      <c r="J9" s="36"/>
      <c r="K9" s="36"/>
      <c r="L9" s="36"/>
      <c r="M9" s="25"/>
      <c r="N9" s="25"/>
      <c r="O9" s="37"/>
      <c r="P9" s="18">
        <f t="shared" si="1"/>
        <v>9147.902031</v>
      </c>
      <c r="Q9" s="18">
        <f t="shared" si="0"/>
        <v>7386.747031</v>
      </c>
      <c r="R9" s="45">
        <f>SUM(R10:R83)</f>
        <v>2612.38236</v>
      </c>
      <c r="S9" s="45">
        <f>SUM(S10:S83)</f>
        <v>994.069</v>
      </c>
      <c r="T9" s="45">
        <f>SUM(T10:T83)</f>
        <v>772.227411</v>
      </c>
      <c r="U9" s="45">
        <f>SUM(U10:U83)</f>
        <v>3008.06826</v>
      </c>
      <c r="V9" s="45">
        <f>SUM(V10:V83)</f>
        <v>1761.155</v>
      </c>
      <c r="W9" s="25"/>
      <c r="X9" s="25"/>
      <c r="Y9" s="25"/>
      <c r="Z9" s="25"/>
      <c r="AA9" s="25"/>
      <c r="AB9" s="25"/>
      <c r="AC9" s="37"/>
      <c r="AD9" s="25"/>
      <c r="AE9" s="25"/>
    </row>
    <row r="10" s="1" customFormat="1" ht="56.25" spans="1:31">
      <c r="A10" s="26">
        <v>1</v>
      </c>
      <c r="B10" s="26" t="s">
        <v>40</v>
      </c>
      <c r="C10" s="26" t="s">
        <v>41</v>
      </c>
      <c r="D10" s="26" t="s">
        <v>42</v>
      </c>
      <c r="E10" s="26" t="s">
        <v>43</v>
      </c>
      <c r="F10" s="26"/>
      <c r="G10" s="26" t="s">
        <v>44</v>
      </c>
      <c r="H10" s="26" t="s">
        <v>45</v>
      </c>
      <c r="I10" s="26" t="s">
        <v>43</v>
      </c>
      <c r="J10" s="38">
        <v>45292</v>
      </c>
      <c r="K10" s="38">
        <v>45413</v>
      </c>
      <c r="L10" s="38" t="s">
        <v>46</v>
      </c>
      <c r="M10" s="26" t="s">
        <v>47</v>
      </c>
      <c r="N10" s="26" t="s">
        <v>48</v>
      </c>
      <c r="O10" s="39" t="s">
        <v>49</v>
      </c>
      <c r="P10" s="18">
        <f t="shared" si="1"/>
        <v>334.0576</v>
      </c>
      <c r="Q10" s="18">
        <f t="shared" si="0"/>
        <v>334.0576</v>
      </c>
      <c r="R10" s="26">
        <v>334.0576</v>
      </c>
      <c r="S10" s="26"/>
      <c r="T10" s="26"/>
      <c r="U10" s="26"/>
      <c r="V10" s="26"/>
      <c r="W10" s="26">
        <v>4</v>
      </c>
      <c r="X10" s="26">
        <v>42</v>
      </c>
      <c r="Y10" s="26">
        <v>63</v>
      </c>
      <c r="Z10" s="26"/>
      <c r="AA10" s="26">
        <v>12</v>
      </c>
      <c r="AB10" s="26">
        <v>38</v>
      </c>
      <c r="AC10" s="39" t="s">
        <v>50</v>
      </c>
      <c r="AD10" s="26" t="s">
        <v>51</v>
      </c>
      <c r="AE10" s="51">
        <v>1</v>
      </c>
    </row>
    <row r="11" s="1" customFormat="1" ht="112.5" spans="1:31">
      <c r="A11" s="26">
        <v>2</v>
      </c>
      <c r="B11" s="26" t="s">
        <v>40</v>
      </c>
      <c r="C11" s="26" t="s">
        <v>41</v>
      </c>
      <c r="D11" s="26" t="s">
        <v>42</v>
      </c>
      <c r="E11" s="26" t="s">
        <v>52</v>
      </c>
      <c r="F11" s="26" t="s">
        <v>53</v>
      </c>
      <c r="G11" s="26" t="s">
        <v>54</v>
      </c>
      <c r="H11" s="26" t="s">
        <v>45</v>
      </c>
      <c r="I11" s="26" t="s">
        <v>53</v>
      </c>
      <c r="J11" s="38">
        <v>45367.3</v>
      </c>
      <c r="K11" s="38">
        <v>45612.3</v>
      </c>
      <c r="L11" s="38" t="s">
        <v>46</v>
      </c>
      <c r="M11" s="26" t="s">
        <v>55</v>
      </c>
      <c r="N11" s="26" t="s">
        <v>56</v>
      </c>
      <c r="O11" s="39" t="s">
        <v>57</v>
      </c>
      <c r="P11" s="18">
        <f t="shared" si="1"/>
        <v>511.9116</v>
      </c>
      <c r="Q11" s="18">
        <f t="shared" si="0"/>
        <v>511.9116</v>
      </c>
      <c r="R11" s="26">
        <v>511.9116</v>
      </c>
      <c r="S11" s="26"/>
      <c r="T11" s="26"/>
      <c r="U11" s="26"/>
      <c r="V11" s="26"/>
      <c r="W11" s="26">
        <v>5</v>
      </c>
      <c r="X11" s="26">
        <v>1050</v>
      </c>
      <c r="Y11" s="26">
        <v>2500</v>
      </c>
      <c r="Z11" s="26">
        <v>5</v>
      </c>
      <c r="AA11" s="26">
        <v>285</v>
      </c>
      <c r="AB11" s="26">
        <v>650</v>
      </c>
      <c r="AC11" s="39" t="s">
        <v>58</v>
      </c>
      <c r="AD11" s="26" t="s">
        <v>51</v>
      </c>
      <c r="AE11" s="51">
        <v>1</v>
      </c>
    </row>
    <row r="12" s="1" customFormat="1" ht="112.5" spans="1:31">
      <c r="A12" s="26">
        <v>3</v>
      </c>
      <c r="B12" s="26" t="s">
        <v>40</v>
      </c>
      <c r="C12" s="26" t="s">
        <v>41</v>
      </c>
      <c r="D12" s="26" t="s">
        <v>42</v>
      </c>
      <c r="E12" s="26" t="s">
        <v>59</v>
      </c>
      <c r="F12" s="26" t="s">
        <v>60</v>
      </c>
      <c r="G12" s="26" t="s">
        <v>61</v>
      </c>
      <c r="H12" s="26" t="s">
        <v>45</v>
      </c>
      <c r="I12" s="26" t="s">
        <v>60</v>
      </c>
      <c r="J12" s="38">
        <v>45352</v>
      </c>
      <c r="K12" s="38">
        <v>45627</v>
      </c>
      <c r="L12" s="38" t="s">
        <v>46</v>
      </c>
      <c r="M12" s="26" t="s">
        <v>62</v>
      </c>
      <c r="N12" s="26" t="s">
        <v>63</v>
      </c>
      <c r="O12" s="39" t="s">
        <v>64</v>
      </c>
      <c r="P12" s="18">
        <f t="shared" si="1"/>
        <v>1152.095962</v>
      </c>
      <c r="Q12" s="18">
        <f t="shared" si="0"/>
        <v>1152.095962</v>
      </c>
      <c r="R12" s="26"/>
      <c r="S12" s="26"/>
      <c r="T12" s="26"/>
      <c r="U12" s="26">
        <v>1152.095962</v>
      </c>
      <c r="V12" s="26"/>
      <c r="W12" s="26">
        <v>8</v>
      </c>
      <c r="X12" s="26">
        <v>183</v>
      </c>
      <c r="Y12" s="26">
        <v>501</v>
      </c>
      <c r="Z12" s="26">
        <v>6</v>
      </c>
      <c r="AA12" s="26">
        <v>112</v>
      </c>
      <c r="AB12" s="26">
        <v>356</v>
      </c>
      <c r="AC12" s="39" t="s">
        <v>65</v>
      </c>
      <c r="AD12" s="26" t="s">
        <v>51</v>
      </c>
      <c r="AE12" s="51">
        <v>1</v>
      </c>
    </row>
    <row r="13" s="2" customFormat="1" ht="93.75" spans="1:31">
      <c r="A13" s="26">
        <v>4</v>
      </c>
      <c r="B13" s="27" t="s">
        <v>40</v>
      </c>
      <c r="C13" s="27" t="s">
        <v>41</v>
      </c>
      <c r="D13" s="28" t="s">
        <v>42</v>
      </c>
      <c r="E13" s="29" t="s">
        <v>59</v>
      </c>
      <c r="F13" s="26" t="s">
        <v>60</v>
      </c>
      <c r="G13" s="26" t="s">
        <v>66</v>
      </c>
      <c r="H13" s="27" t="s">
        <v>45</v>
      </c>
      <c r="I13" s="26" t="s">
        <v>60</v>
      </c>
      <c r="J13" s="38">
        <v>45352</v>
      </c>
      <c r="K13" s="38">
        <v>45566</v>
      </c>
      <c r="L13" s="38" t="s">
        <v>46</v>
      </c>
      <c r="M13" s="29" t="s">
        <v>62</v>
      </c>
      <c r="N13" s="40"/>
      <c r="O13" s="39" t="s">
        <v>67</v>
      </c>
      <c r="P13" s="18">
        <f t="shared" si="1"/>
        <v>222.661567</v>
      </c>
      <c r="Q13" s="18">
        <f t="shared" si="0"/>
        <v>222.661567</v>
      </c>
      <c r="R13" s="29">
        <v>43.711265</v>
      </c>
      <c r="S13" s="26">
        <v>26.0785</v>
      </c>
      <c r="T13" s="26">
        <v>59.084573</v>
      </c>
      <c r="U13" s="26">
        <v>93.787229</v>
      </c>
      <c r="V13" s="26"/>
      <c r="W13" s="26">
        <v>8</v>
      </c>
      <c r="X13" s="26">
        <v>176</v>
      </c>
      <c r="Y13" s="26">
        <v>468</v>
      </c>
      <c r="Z13" s="26">
        <v>6</v>
      </c>
      <c r="AA13" s="26">
        <v>98</v>
      </c>
      <c r="AB13" s="26">
        <v>341</v>
      </c>
      <c r="AC13" s="26" t="s">
        <v>68</v>
      </c>
      <c r="AD13" s="26" t="s">
        <v>69</v>
      </c>
      <c r="AE13" s="51">
        <v>1</v>
      </c>
    </row>
    <row r="14" s="1" customFormat="1" ht="75" spans="1:31">
      <c r="A14" s="26">
        <v>5</v>
      </c>
      <c r="B14" s="26" t="s">
        <v>40</v>
      </c>
      <c r="C14" s="26" t="s">
        <v>41</v>
      </c>
      <c r="D14" s="26" t="s">
        <v>42</v>
      </c>
      <c r="E14" s="26" t="s">
        <v>70</v>
      </c>
      <c r="F14" s="26"/>
      <c r="G14" s="26" t="s">
        <v>71</v>
      </c>
      <c r="H14" s="26" t="s">
        <v>45</v>
      </c>
      <c r="I14" s="26" t="s">
        <v>72</v>
      </c>
      <c r="J14" s="38">
        <v>45367.3</v>
      </c>
      <c r="K14" s="38">
        <v>45612.3</v>
      </c>
      <c r="L14" s="38" t="s">
        <v>46</v>
      </c>
      <c r="M14" s="26" t="s">
        <v>73</v>
      </c>
      <c r="N14" s="26" t="s">
        <v>74</v>
      </c>
      <c r="O14" s="39" t="s">
        <v>75</v>
      </c>
      <c r="P14" s="18">
        <f t="shared" si="1"/>
        <v>244.72474</v>
      </c>
      <c r="Q14" s="18">
        <f t="shared" ref="Q14:Q23" si="2">R14+S14+T14+U14</f>
        <v>244.72474</v>
      </c>
      <c r="R14" s="26">
        <v>244.72474</v>
      </c>
      <c r="S14" s="26"/>
      <c r="T14" s="26"/>
      <c r="U14" s="26"/>
      <c r="V14" s="26"/>
      <c r="W14" s="26">
        <v>5</v>
      </c>
      <c r="X14" s="26">
        <v>32</v>
      </c>
      <c r="Y14" s="26">
        <v>51</v>
      </c>
      <c r="Z14" s="26">
        <v>5</v>
      </c>
      <c r="AA14" s="26">
        <v>32</v>
      </c>
      <c r="AB14" s="26">
        <v>51</v>
      </c>
      <c r="AC14" s="39" t="s">
        <v>76</v>
      </c>
      <c r="AD14" s="26" t="s">
        <v>51</v>
      </c>
      <c r="AE14" s="51">
        <v>1</v>
      </c>
    </row>
    <row r="15" s="1" customFormat="1" ht="75" spans="1:31">
      <c r="A15" s="26">
        <v>6</v>
      </c>
      <c r="B15" s="26" t="s">
        <v>40</v>
      </c>
      <c r="C15" s="26" t="s">
        <v>41</v>
      </c>
      <c r="D15" s="26" t="s">
        <v>42</v>
      </c>
      <c r="E15" s="26" t="s">
        <v>77</v>
      </c>
      <c r="F15" s="26" t="s">
        <v>78</v>
      </c>
      <c r="G15" s="26" t="s">
        <v>79</v>
      </c>
      <c r="H15" s="26" t="s">
        <v>45</v>
      </c>
      <c r="I15" s="26" t="s">
        <v>78</v>
      </c>
      <c r="J15" s="38">
        <v>45292</v>
      </c>
      <c r="K15" s="38">
        <v>45627</v>
      </c>
      <c r="L15" s="38" t="s">
        <v>46</v>
      </c>
      <c r="M15" s="26" t="s">
        <v>80</v>
      </c>
      <c r="N15" s="26" t="s">
        <v>81</v>
      </c>
      <c r="O15" s="39" t="s">
        <v>82</v>
      </c>
      <c r="P15" s="18">
        <f t="shared" si="1"/>
        <v>190.18464</v>
      </c>
      <c r="Q15" s="18">
        <f t="shared" si="2"/>
        <v>190.18464</v>
      </c>
      <c r="R15" s="26">
        <v>190.18464</v>
      </c>
      <c r="S15" s="26"/>
      <c r="T15" s="26"/>
      <c r="U15" s="26"/>
      <c r="V15" s="26"/>
      <c r="W15" s="26">
        <v>3</v>
      </c>
      <c r="X15" s="26">
        <v>41</v>
      </c>
      <c r="Y15" s="26">
        <v>110</v>
      </c>
      <c r="Z15" s="26">
        <v>0</v>
      </c>
      <c r="AA15" s="26">
        <v>1</v>
      </c>
      <c r="AB15" s="26">
        <v>2</v>
      </c>
      <c r="AC15" s="39" t="s">
        <v>83</v>
      </c>
      <c r="AD15" s="26" t="s">
        <v>51</v>
      </c>
      <c r="AE15" s="51">
        <v>1</v>
      </c>
    </row>
    <row r="16" s="1" customFormat="1" ht="131.25" spans="1:31">
      <c r="A16" s="26">
        <v>7</v>
      </c>
      <c r="B16" s="26" t="s">
        <v>40</v>
      </c>
      <c r="C16" s="26" t="s">
        <v>41</v>
      </c>
      <c r="D16" s="26" t="s">
        <v>42</v>
      </c>
      <c r="E16" s="26" t="s">
        <v>84</v>
      </c>
      <c r="F16" s="26" t="s">
        <v>85</v>
      </c>
      <c r="G16" s="26" t="s">
        <v>86</v>
      </c>
      <c r="H16" s="26" t="s">
        <v>45</v>
      </c>
      <c r="I16" s="26" t="s">
        <v>85</v>
      </c>
      <c r="J16" s="38">
        <v>45292</v>
      </c>
      <c r="K16" s="38">
        <v>45444</v>
      </c>
      <c r="L16" s="38" t="s">
        <v>46</v>
      </c>
      <c r="M16" s="26" t="s">
        <v>87</v>
      </c>
      <c r="N16" s="26" t="s">
        <v>88</v>
      </c>
      <c r="O16" s="39" t="s">
        <v>89</v>
      </c>
      <c r="P16" s="18">
        <f t="shared" si="1"/>
        <v>379.34</v>
      </c>
      <c r="Q16" s="18">
        <f t="shared" si="2"/>
        <v>379.34</v>
      </c>
      <c r="R16" s="26">
        <v>379.34</v>
      </c>
      <c r="S16" s="26"/>
      <c r="T16" s="26"/>
      <c r="U16" s="26"/>
      <c r="V16" s="26"/>
      <c r="W16" s="26">
        <v>12</v>
      </c>
      <c r="X16" s="26">
        <v>400</v>
      </c>
      <c r="Y16" s="26">
        <v>1200</v>
      </c>
      <c r="Z16" s="26">
        <v>3</v>
      </c>
      <c r="AA16" s="26">
        <v>220</v>
      </c>
      <c r="AB16" s="26">
        <v>600</v>
      </c>
      <c r="AC16" s="39" t="s">
        <v>90</v>
      </c>
      <c r="AD16" s="26" t="s">
        <v>51</v>
      </c>
      <c r="AE16" s="51">
        <v>1</v>
      </c>
    </row>
    <row r="17" s="3" customFormat="1" ht="56.25" spans="1:31">
      <c r="A17" s="26">
        <v>8</v>
      </c>
      <c r="B17" s="26" t="s">
        <v>40</v>
      </c>
      <c r="C17" s="26" t="s">
        <v>41</v>
      </c>
      <c r="D17" s="26" t="s">
        <v>42</v>
      </c>
      <c r="E17" s="26" t="s">
        <v>91</v>
      </c>
      <c r="F17" s="26" t="s">
        <v>92</v>
      </c>
      <c r="G17" s="26" t="s">
        <v>93</v>
      </c>
      <c r="H17" s="26" t="s">
        <v>45</v>
      </c>
      <c r="I17" s="26" t="s">
        <v>92</v>
      </c>
      <c r="J17" s="38">
        <v>45292</v>
      </c>
      <c r="K17" s="38">
        <v>45474</v>
      </c>
      <c r="L17" s="38" t="s">
        <v>46</v>
      </c>
      <c r="M17" s="26" t="s">
        <v>94</v>
      </c>
      <c r="N17" s="26" t="s">
        <v>95</v>
      </c>
      <c r="O17" s="26" t="s">
        <v>96</v>
      </c>
      <c r="P17" s="18">
        <f t="shared" si="1"/>
        <v>61.2</v>
      </c>
      <c r="Q17" s="18">
        <f t="shared" si="2"/>
        <v>61.2</v>
      </c>
      <c r="R17" s="26">
        <v>61.2</v>
      </c>
      <c r="S17" s="26"/>
      <c r="T17" s="26"/>
      <c r="U17" s="26"/>
      <c r="V17" s="26"/>
      <c r="W17" s="26">
        <v>1</v>
      </c>
      <c r="X17" s="26">
        <v>139</v>
      </c>
      <c r="Y17" s="26">
        <v>437</v>
      </c>
      <c r="Z17" s="26">
        <v>1</v>
      </c>
      <c r="AA17" s="26">
        <v>5</v>
      </c>
      <c r="AB17" s="26">
        <v>13</v>
      </c>
      <c r="AC17" s="39" t="s">
        <v>97</v>
      </c>
      <c r="AD17" s="26" t="s">
        <v>51</v>
      </c>
      <c r="AE17" s="51">
        <v>1</v>
      </c>
    </row>
    <row r="18" s="1" customFormat="1" ht="131.25" spans="1:31">
      <c r="A18" s="26">
        <v>9</v>
      </c>
      <c r="B18" s="26" t="s">
        <v>40</v>
      </c>
      <c r="C18" s="26" t="s">
        <v>41</v>
      </c>
      <c r="D18" s="26" t="s">
        <v>98</v>
      </c>
      <c r="E18" s="26" t="s">
        <v>59</v>
      </c>
      <c r="F18" s="26" t="s">
        <v>99</v>
      </c>
      <c r="G18" s="26" t="s">
        <v>100</v>
      </c>
      <c r="H18" s="26" t="s">
        <v>45</v>
      </c>
      <c r="I18" s="26" t="s">
        <v>99</v>
      </c>
      <c r="J18" s="38">
        <v>45352</v>
      </c>
      <c r="K18" s="38">
        <v>45566</v>
      </c>
      <c r="L18" s="38" t="s">
        <v>46</v>
      </c>
      <c r="M18" s="26" t="s">
        <v>62</v>
      </c>
      <c r="N18" s="26" t="s">
        <v>63</v>
      </c>
      <c r="O18" s="39" t="s">
        <v>101</v>
      </c>
      <c r="P18" s="18">
        <f t="shared" si="1"/>
        <v>1221.640823</v>
      </c>
      <c r="Q18" s="18">
        <f t="shared" si="2"/>
        <v>349.640823</v>
      </c>
      <c r="R18" s="26">
        <v>260</v>
      </c>
      <c r="S18" s="26"/>
      <c r="T18" s="26"/>
      <c r="U18" s="26">
        <v>89.640823</v>
      </c>
      <c r="V18" s="26">
        <v>872</v>
      </c>
      <c r="W18" s="26">
        <v>1</v>
      </c>
      <c r="X18" s="26">
        <v>10</v>
      </c>
      <c r="Y18" s="26">
        <v>23</v>
      </c>
      <c r="Z18" s="26">
        <v>1</v>
      </c>
      <c r="AA18" s="26">
        <v>10</v>
      </c>
      <c r="AB18" s="26">
        <v>23</v>
      </c>
      <c r="AC18" s="39" t="s">
        <v>102</v>
      </c>
      <c r="AD18" s="39" t="s">
        <v>103</v>
      </c>
      <c r="AE18" s="51">
        <v>1</v>
      </c>
    </row>
    <row r="19" s="1" customFormat="1" ht="112.5" spans="1:31">
      <c r="A19" s="26">
        <v>10</v>
      </c>
      <c r="B19" s="26" t="s">
        <v>40</v>
      </c>
      <c r="C19" s="26" t="s">
        <v>41</v>
      </c>
      <c r="D19" s="26" t="s">
        <v>42</v>
      </c>
      <c r="E19" s="26" t="s">
        <v>43</v>
      </c>
      <c r="F19" s="26" t="s">
        <v>104</v>
      </c>
      <c r="G19" s="26" t="s">
        <v>105</v>
      </c>
      <c r="H19" s="26" t="s">
        <v>45</v>
      </c>
      <c r="I19" s="26" t="s">
        <v>104</v>
      </c>
      <c r="J19" s="38">
        <v>45390</v>
      </c>
      <c r="K19" s="38">
        <v>45451</v>
      </c>
      <c r="L19" s="38" t="s">
        <v>46</v>
      </c>
      <c r="M19" s="26" t="s">
        <v>47</v>
      </c>
      <c r="N19" s="26" t="s">
        <v>48</v>
      </c>
      <c r="O19" s="39" t="s">
        <v>106</v>
      </c>
      <c r="P19" s="18">
        <f t="shared" si="1"/>
        <v>201.8</v>
      </c>
      <c r="Q19" s="18">
        <f t="shared" si="2"/>
        <v>140</v>
      </c>
      <c r="R19" s="26"/>
      <c r="S19" s="26">
        <v>140</v>
      </c>
      <c r="T19" s="26"/>
      <c r="U19" s="26"/>
      <c r="V19" s="26">
        <v>61.8</v>
      </c>
      <c r="W19" s="26">
        <v>1</v>
      </c>
      <c r="X19" s="26">
        <v>28</v>
      </c>
      <c r="Y19" s="26">
        <v>65</v>
      </c>
      <c r="Z19" s="26"/>
      <c r="AA19" s="26">
        <v>15</v>
      </c>
      <c r="AB19" s="26">
        <v>31</v>
      </c>
      <c r="AC19" s="39" t="s">
        <v>107</v>
      </c>
      <c r="AD19" s="39" t="s">
        <v>103</v>
      </c>
      <c r="AE19" s="51">
        <v>1</v>
      </c>
    </row>
    <row r="20" s="1" customFormat="1" ht="93.75" spans="1:31">
      <c r="A20" s="26">
        <v>11</v>
      </c>
      <c r="B20" s="26" t="s">
        <v>40</v>
      </c>
      <c r="C20" s="26" t="s">
        <v>41</v>
      </c>
      <c r="D20" s="26" t="s">
        <v>98</v>
      </c>
      <c r="E20" s="26" t="s">
        <v>43</v>
      </c>
      <c r="F20" s="26" t="s">
        <v>108</v>
      </c>
      <c r="G20" s="26" t="s">
        <v>109</v>
      </c>
      <c r="H20" s="26" t="s">
        <v>45</v>
      </c>
      <c r="I20" s="26" t="s">
        <v>108</v>
      </c>
      <c r="J20" s="38">
        <v>45384</v>
      </c>
      <c r="K20" s="38">
        <v>45445</v>
      </c>
      <c r="L20" s="38" t="s">
        <v>46</v>
      </c>
      <c r="M20" s="26" t="s">
        <v>47</v>
      </c>
      <c r="N20" s="26" t="s">
        <v>48</v>
      </c>
      <c r="O20" s="39" t="s">
        <v>110</v>
      </c>
      <c r="P20" s="18">
        <f t="shared" si="1"/>
        <v>13.8</v>
      </c>
      <c r="Q20" s="18">
        <f t="shared" si="2"/>
        <v>0</v>
      </c>
      <c r="R20" s="26"/>
      <c r="S20" s="26">
        <v>0</v>
      </c>
      <c r="T20" s="26"/>
      <c r="U20" s="26"/>
      <c r="V20" s="26">
        <v>13.8</v>
      </c>
      <c r="W20" s="26">
        <v>1</v>
      </c>
      <c r="X20" s="26">
        <v>6</v>
      </c>
      <c r="Y20" s="26">
        <v>13</v>
      </c>
      <c r="Z20" s="26"/>
      <c r="AA20" s="26">
        <v>1</v>
      </c>
      <c r="AB20" s="26">
        <v>2</v>
      </c>
      <c r="AC20" s="39" t="s">
        <v>111</v>
      </c>
      <c r="AD20" s="39" t="s">
        <v>103</v>
      </c>
      <c r="AE20" s="51">
        <v>1</v>
      </c>
    </row>
    <row r="21" s="1" customFormat="1" ht="75" spans="1:31">
      <c r="A21" s="26">
        <v>12</v>
      </c>
      <c r="B21" s="26" t="s">
        <v>40</v>
      </c>
      <c r="C21" s="26" t="s">
        <v>41</v>
      </c>
      <c r="D21" s="26" t="s">
        <v>42</v>
      </c>
      <c r="E21" s="26" t="s">
        <v>43</v>
      </c>
      <c r="F21" s="26" t="s">
        <v>112</v>
      </c>
      <c r="G21" s="26" t="s">
        <v>113</v>
      </c>
      <c r="H21" s="26" t="s">
        <v>45</v>
      </c>
      <c r="I21" s="26" t="s">
        <v>112</v>
      </c>
      <c r="J21" s="38">
        <v>45383</v>
      </c>
      <c r="K21" s="38">
        <v>45444</v>
      </c>
      <c r="L21" s="38" t="s">
        <v>46</v>
      </c>
      <c r="M21" s="26" t="s">
        <v>47</v>
      </c>
      <c r="N21" s="26" t="s">
        <v>48</v>
      </c>
      <c r="O21" s="39" t="s">
        <v>114</v>
      </c>
      <c r="P21" s="18">
        <f t="shared" si="1"/>
        <v>120</v>
      </c>
      <c r="Q21" s="18">
        <f t="shared" si="2"/>
        <v>84</v>
      </c>
      <c r="R21" s="26"/>
      <c r="S21" s="26">
        <v>84</v>
      </c>
      <c r="T21" s="26"/>
      <c r="U21" s="26"/>
      <c r="V21" s="26">
        <v>36</v>
      </c>
      <c r="W21" s="26">
        <v>1</v>
      </c>
      <c r="X21" s="26">
        <v>11</v>
      </c>
      <c r="Y21" s="26">
        <v>26</v>
      </c>
      <c r="Z21" s="26"/>
      <c r="AA21" s="26">
        <v>0</v>
      </c>
      <c r="AB21" s="26">
        <v>0</v>
      </c>
      <c r="AC21" s="39" t="s">
        <v>115</v>
      </c>
      <c r="AD21" s="39" t="s">
        <v>103</v>
      </c>
      <c r="AE21" s="51">
        <v>1</v>
      </c>
    </row>
    <row r="22" s="1" customFormat="1" ht="75" spans="1:31">
      <c r="A22" s="26">
        <v>13</v>
      </c>
      <c r="B22" s="26" t="s">
        <v>40</v>
      </c>
      <c r="C22" s="26" t="s">
        <v>41</v>
      </c>
      <c r="D22" s="26" t="s">
        <v>42</v>
      </c>
      <c r="E22" s="26" t="s">
        <v>52</v>
      </c>
      <c r="F22" s="26" t="s">
        <v>116</v>
      </c>
      <c r="G22" s="26" t="s">
        <v>117</v>
      </c>
      <c r="H22" s="26" t="s">
        <v>45</v>
      </c>
      <c r="I22" s="26" t="s">
        <v>116</v>
      </c>
      <c r="J22" s="38">
        <v>45367.3</v>
      </c>
      <c r="K22" s="38">
        <v>45612.3</v>
      </c>
      <c r="L22" s="38" t="s">
        <v>46</v>
      </c>
      <c r="M22" s="26" t="s">
        <v>55</v>
      </c>
      <c r="N22" s="26" t="s">
        <v>56</v>
      </c>
      <c r="O22" s="39" t="s">
        <v>118</v>
      </c>
      <c r="P22" s="18">
        <f t="shared" si="1"/>
        <v>166.196</v>
      </c>
      <c r="Q22" s="18">
        <f t="shared" si="2"/>
        <v>74.196</v>
      </c>
      <c r="R22" s="26"/>
      <c r="S22" s="26">
        <v>74.196</v>
      </c>
      <c r="T22" s="26"/>
      <c r="U22" s="26"/>
      <c r="V22" s="26">
        <v>92</v>
      </c>
      <c r="W22" s="26">
        <v>1</v>
      </c>
      <c r="X22" s="26">
        <v>15</v>
      </c>
      <c r="Y22" s="26">
        <v>28</v>
      </c>
      <c r="Z22" s="26">
        <v>1</v>
      </c>
      <c r="AA22" s="26">
        <v>7</v>
      </c>
      <c r="AB22" s="26">
        <v>15</v>
      </c>
      <c r="AC22" s="39" t="s">
        <v>119</v>
      </c>
      <c r="AD22" s="39" t="s">
        <v>103</v>
      </c>
      <c r="AE22" s="51">
        <v>1</v>
      </c>
    </row>
    <row r="23" s="1" customFormat="1" ht="168.75" spans="1:31">
      <c r="A23" s="26">
        <v>14</v>
      </c>
      <c r="B23" s="26" t="s">
        <v>40</v>
      </c>
      <c r="C23" s="26" t="s">
        <v>41</v>
      </c>
      <c r="D23" s="26" t="s">
        <v>42</v>
      </c>
      <c r="E23" s="26" t="s">
        <v>59</v>
      </c>
      <c r="F23" s="26" t="s">
        <v>120</v>
      </c>
      <c r="G23" s="26" t="s">
        <v>121</v>
      </c>
      <c r="H23" s="26" t="s">
        <v>45</v>
      </c>
      <c r="I23" s="26" t="s">
        <v>120</v>
      </c>
      <c r="J23" s="38">
        <v>45352</v>
      </c>
      <c r="K23" s="38">
        <v>45566</v>
      </c>
      <c r="L23" s="38" t="s">
        <v>46</v>
      </c>
      <c r="M23" s="26" t="s">
        <v>62</v>
      </c>
      <c r="N23" s="26" t="s">
        <v>63</v>
      </c>
      <c r="O23" s="39" t="s">
        <v>122</v>
      </c>
      <c r="P23" s="18">
        <f t="shared" si="1"/>
        <v>125.222649</v>
      </c>
      <c r="Q23" s="18">
        <f t="shared" si="2"/>
        <v>99.222649</v>
      </c>
      <c r="R23" s="26"/>
      <c r="S23" s="26">
        <v>80</v>
      </c>
      <c r="T23" s="26"/>
      <c r="U23" s="26">
        <v>19.222649</v>
      </c>
      <c r="V23" s="26">
        <v>26</v>
      </c>
      <c r="W23" s="26">
        <v>1</v>
      </c>
      <c r="X23" s="26">
        <v>16</v>
      </c>
      <c r="Y23" s="26">
        <v>58</v>
      </c>
      <c r="Z23" s="26">
        <v>1</v>
      </c>
      <c r="AA23" s="26">
        <v>22</v>
      </c>
      <c r="AB23" s="26">
        <v>64</v>
      </c>
      <c r="AC23" s="39" t="s">
        <v>123</v>
      </c>
      <c r="AD23" s="39" t="s">
        <v>103</v>
      </c>
      <c r="AE23" s="51">
        <v>1</v>
      </c>
    </row>
    <row r="24" s="1" customFormat="1" ht="93.75" spans="1:31">
      <c r="A24" s="26">
        <v>15</v>
      </c>
      <c r="B24" s="26" t="s">
        <v>40</v>
      </c>
      <c r="C24" s="26" t="s">
        <v>41</v>
      </c>
      <c r="D24" s="26" t="s">
        <v>42</v>
      </c>
      <c r="E24" s="26" t="s">
        <v>59</v>
      </c>
      <c r="F24" s="26" t="s">
        <v>124</v>
      </c>
      <c r="G24" s="26" t="s">
        <v>125</v>
      </c>
      <c r="H24" s="26" t="s">
        <v>45</v>
      </c>
      <c r="I24" s="26" t="s">
        <v>124</v>
      </c>
      <c r="J24" s="38">
        <v>45352</v>
      </c>
      <c r="K24" s="38">
        <v>45566</v>
      </c>
      <c r="L24" s="38" t="s">
        <v>46</v>
      </c>
      <c r="M24" s="26" t="s">
        <v>62</v>
      </c>
      <c r="N24" s="26" t="s">
        <v>63</v>
      </c>
      <c r="O24" s="39" t="s">
        <v>126</v>
      </c>
      <c r="P24" s="18">
        <f t="shared" ref="P24:P60" si="3">Q24+V24</f>
        <v>122.460827</v>
      </c>
      <c r="Q24" s="18">
        <f t="shared" ref="Q24:Q60" si="4">R24+S24+T24+U24</f>
        <v>84.900827</v>
      </c>
      <c r="R24" s="26"/>
      <c r="S24" s="26"/>
      <c r="T24" s="26"/>
      <c r="U24" s="26">
        <v>84.900827</v>
      </c>
      <c r="V24" s="26">
        <v>37.56</v>
      </c>
      <c r="W24" s="26">
        <v>1</v>
      </c>
      <c r="X24" s="26">
        <v>15</v>
      </c>
      <c r="Y24" s="26">
        <v>28</v>
      </c>
      <c r="Z24" s="26">
        <v>1</v>
      </c>
      <c r="AA24" s="26">
        <v>8</v>
      </c>
      <c r="AB24" s="26">
        <v>15</v>
      </c>
      <c r="AC24" s="39" t="s">
        <v>127</v>
      </c>
      <c r="AD24" s="39" t="s">
        <v>103</v>
      </c>
      <c r="AE24" s="51">
        <v>1</v>
      </c>
    </row>
    <row r="25" s="1" customFormat="1" ht="281.25" spans="1:31">
      <c r="A25" s="26">
        <v>16</v>
      </c>
      <c r="B25" s="26" t="s">
        <v>40</v>
      </c>
      <c r="C25" s="26" t="s">
        <v>41</v>
      </c>
      <c r="D25" s="26" t="s">
        <v>42</v>
      </c>
      <c r="E25" s="26" t="s">
        <v>59</v>
      </c>
      <c r="F25" s="26" t="s">
        <v>128</v>
      </c>
      <c r="G25" s="26" t="s">
        <v>129</v>
      </c>
      <c r="H25" s="26" t="s">
        <v>45</v>
      </c>
      <c r="I25" s="26" t="s">
        <v>128</v>
      </c>
      <c r="J25" s="38">
        <v>45352</v>
      </c>
      <c r="K25" s="38">
        <v>45566</v>
      </c>
      <c r="L25" s="38" t="s">
        <v>46</v>
      </c>
      <c r="M25" s="26" t="s">
        <v>62</v>
      </c>
      <c r="N25" s="26" t="s">
        <v>63</v>
      </c>
      <c r="O25" s="39" t="s">
        <v>130</v>
      </c>
      <c r="P25" s="18">
        <f t="shared" si="3"/>
        <v>289.7945</v>
      </c>
      <c r="Q25" s="18">
        <f t="shared" si="4"/>
        <v>289.7945</v>
      </c>
      <c r="R25" s="26"/>
      <c r="S25" s="26">
        <v>289.7945</v>
      </c>
      <c r="T25" s="26"/>
      <c r="U25" s="26"/>
      <c r="V25" s="26"/>
      <c r="W25" s="26">
        <v>1</v>
      </c>
      <c r="X25" s="26">
        <v>450</v>
      </c>
      <c r="Y25" s="26">
        <v>1295</v>
      </c>
      <c r="Z25" s="26">
        <v>1</v>
      </c>
      <c r="AA25" s="26">
        <v>347</v>
      </c>
      <c r="AB25" s="26">
        <v>971</v>
      </c>
      <c r="AC25" s="39" t="s">
        <v>131</v>
      </c>
      <c r="AD25" s="26" t="s">
        <v>132</v>
      </c>
      <c r="AE25" s="51">
        <v>1</v>
      </c>
    </row>
    <row r="26" s="1" customFormat="1" ht="37.5" spans="1:31">
      <c r="A26" s="26">
        <v>17</v>
      </c>
      <c r="B26" s="26" t="s">
        <v>40</v>
      </c>
      <c r="C26" s="26" t="s">
        <v>41</v>
      </c>
      <c r="D26" s="26" t="s">
        <v>42</v>
      </c>
      <c r="E26" s="26" t="s">
        <v>59</v>
      </c>
      <c r="F26" s="26" t="s">
        <v>124</v>
      </c>
      <c r="G26" s="26" t="s">
        <v>133</v>
      </c>
      <c r="H26" s="26" t="s">
        <v>45</v>
      </c>
      <c r="I26" s="26" t="s">
        <v>124</v>
      </c>
      <c r="J26" s="38">
        <v>45383</v>
      </c>
      <c r="K26" s="38">
        <v>45597</v>
      </c>
      <c r="L26" s="38" t="s">
        <v>46</v>
      </c>
      <c r="M26" s="26" t="s">
        <v>62</v>
      </c>
      <c r="N26" s="26" t="s">
        <v>63</v>
      </c>
      <c r="O26" s="39" t="s">
        <v>134</v>
      </c>
      <c r="P26" s="18">
        <f t="shared" si="3"/>
        <v>8.9417</v>
      </c>
      <c r="Q26" s="18">
        <f t="shared" si="4"/>
        <v>8.9417</v>
      </c>
      <c r="R26" s="26"/>
      <c r="S26" s="26"/>
      <c r="T26" s="26"/>
      <c r="U26" s="26">
        <v>8.9417</v>
      </c>
      <c r="V26" s="26"/>
      <c r="W26" s="26">
        <v>1</v>
      </c>
      <c r="X26" s="26">
        <v>28</v>
      </c>
      <c r="Y26" s="26">
        <v>54</v>
      </c>
      <c r="Z26" s="26">
        <v>1</v>
      </c>
      <c r="AA26" s="26">
        <v>10</v>
      </c>
      <c r="AB26" s="26">
        <v>18</v>
      </c>
      <c r="AC26" s="39" t="s">
        <v>135</v>
      </c>
      <c r="AD26" s="26" t="s">
        <v>136</v>
      </c>
      <c r="AE26" s="51">
        <v>1</v>
      </c>
    </row>
    <row r="27" s="1" customFormat="1" ht="56.25" spans="1:31">
      <c r="A27" s="26">
        <v>18</v>
      </c>
      <c r="B27" s="26" t="s">
        <v>40</v>
      </c>
      <c r="C27" s="26" t="s">
        <v>41</v>
      </c>
      <c r="D27" s="26" t="s">
        <v>42</v>
      </c>
      <c r="E27" s="26" t="s">
        <v>59</v>
      </c>
      <c r="F27" s="26" t="s">
        <v>124</v>
      </c>
      <c r="G27" s="26" t="s">
        <v>137</v>
      </c>
      <c r="H27" s="26" t="s">
        <v>45</v>
      </c>
      <c r="I27" s="26" t="s">
        <v>124</v>
      </c>
      <c r="J27" s="38">
        <v>45383</v>
      </c>
      <c r="K27" s="38">
        <v>45597</v>
      </c>
      <c r="L27" s="38" t="s">
        <v>46</v>
      </c>
      <c r="M27" s="26" t="s">
        <v>62</v>
      </c>
      <c r="N27" s="26" t="s">
        <v>63</v>
      </c>
      <c r="O27" s="39" t="s">
        <v>138</v>
      </c>
      <c r="P27" s="18">
        <f t="shared" si="3"/>
        <v>6.975279</v>
      </c>
      <c r="Q27" s="18">
        <f t="shared" si="4"/>
        <v>6.975279</v>
      </c>
      <c r="R27" s="26"/>
      <c r="S27" s="26"/>
      <c r="T27" s="26"/>
      <c r="U27" s="26">
        <v>6.975279</v>
      </c>
      <c r="V27" s="26"/>
      <c r="W27" s="26">
        <v>1</v>
      </c>
      <c r="X27" s="26">
        <v>28</v>
      </c>
      <c r="Y27" s="26">
        <v>54</v>
      </c>
      <c r="Z27" s="26">
        <v>1</v>
      </c>
      <c r="AA27" s="26">
        <v>10</v>
      </c>
      <c r="AB27" s="26">
        <v>18</v>
      </c>
      <c r="AC27" s="39" t="s">
        <v>139</v>
      </c>
      <c r="AD27" s="26" t="s">
        <v>136</v>
      </c>
      <c r="AE27" s="51">
        <v>1</v>
      </c>
    </row>
    <row r="28" s="1" customFormat="1" ht="93.75" spans="1:31">
      <c r="A28" s="26">
        <v>19</v>
      </c>
      <c r="B28" s="26" t="s">
        <v>40</v>
      </c>
      <c r="C28" s="26" t="s">
        <v>41</v>
      </c>
      <c r="D28" s="26" t="s">
        <v>42</v>
      </c>
      <c r="E28" s="26" t="s">
        <v>70</v>
      </c>
      <c r="F28" s="26" t="s">
        <v>140</v>
      </c>
      <c r="G28" s="26" t="s">
        <v>141</v>
      </c>
      <c r="H28" s="26" t="s">
        <v>45</v>
      </c>
      <c r="I28" s="26" t="s">
        <v>142</v>
      </c>
      <c r="J28" s="38">
        <v>45352</v>
      </c>
      <c r="K28" s="38">
        <v>45474</v>
      </c>
      <c r="L28" s="38" t="s">
        <v>46</v>
      </c>
      <c r="M28" s="26" t="s">
        <v>73</v>
      </c>
      <c r="N28" s="26" t="s">
        <v>74</v>
      </c>
      <c r="O28" s="39" t="s">
        <v>143</v>
      </c>
      <c r="P28" s="18">
        <f t="shared" si="3"/>
        <v>68.9</v>
      </c>
      <c r="Q28" s="18">
        <f t="shared" si="4"/>
        <v>48</v>
      </c>
      <c r="R28" s="26"/>
      <c r="S28" s="26"/>
      <c r="T28" s="26"/>
      <c r="U28" s="26">
        <v>48</v>
      </c>
      <c r="V28" s="26">
        <v>20.9</v>
      </c>
      <c r="W28" s="26">
        <v>3</v>
      </c>
      <c r="X28" s="26">
        <v>7</v>
      </c>
      <c r="Y28" s="26">
        <v>8</v>
      </c>
      <c r="Z28" s="26">
        <v>3</v>
      </c>
      <c r="AA28" s="26">
        <v>7</v>
      </c>
      <c r="AB28" s="26">
        <v>8</v>
      </c>
      <c r="AC28" s="39" t="s">
        <v>144</v>
      </c>
      <c r="AD28" s="39" t="s">
        <v>103</v>
      </c>
      <c r="AE28" s="51">
        <v>1</v>
      </c>
    </row>
    <row r="29" s="4" customFormat="1" ht="75" spans="1:31">
      <c r="A29" s="26">
        <v>20</v>
      </c>
      <c r="B29" s="26" t="s">
        <v>40</v>
      </c>
      <c r="C29" s="26" t="s">
        <v>41</v>
      </c>
      <c r="D29" s="26" t="s">
        <v>42</v>
      </c>
      <c r="E29" s="26" t="s">
        <v>77</v>
      </c>
      <c r="F29" s="26" t="s">
        <v>145</v>
      </c>
      <c r="G29" s="26" t="s">
        <v>146</v>
      </c>
      <c r="H29" s="26" t="s">
        <v>45</v>
      </c>
      <c r="I29" s="26" t="s">
        <v>145</v>
      </c>
      <c r="J29" s="26" t="s">
        <v>147</v>
      </c>
      <c r="K29" s="26" t="s">
        <v>148</v>
      </c>
      <c r="L29" s="38" t="s">
        <v>46</v>
      </c>
      <c r="M29" s="26" t="s">
        <v>80</v>
      </c>
      <c r="N29" s="26" t="s">
        <v>81</v>
      </c>
      <c r="O29" s="26" t="s">
        <v>149</v>
      </c>
      <c r="P29" s="18">
        <f t="shared" si="3"/>
        <v>59</v>
      </c>
      <c r="Q29" s="18">
        <f t="shared" si="4"/>
        <v>41</v>
      </c>
      <c r="R29" s="26"/>
      <c r="S29" s="26"/>
      <c r="T29" s="26"/>
      <c r="U29" s="26">
        <v>41</v>
      </c>
      <c r="V29" s="26">
        <v>18</v>
      </c>
      <c r="W29" s="26">
        <v>1</v>
      </c>
      <c r="X29" s="26">
        <v>10</v>
      </c>
      <c r="Y29" s="26">
        <v>30</v>
      </c>
      <c r="Z29" s="26">
        <v>0</v>
      </c>
      <c r="AA29" s="26">
        <v>5</v>
      </c>
      <c r="AB29" s="26">
        <v>10</v>
      </c>
      <c r="AC29" s="26" t="s">
        <v>150</v>
      </c>
      <c r="AD29" s="39" t="s">
        <v>103</v>
      </c>
      <c r="AE29" s="51">
        <v>1</v>
      </c>
    </row>
    <row r="30" s="1" customFormat="1" ht="112.5" spans="1:31">
      <c r="A30" s="26">
        <v>21</v>
      </c>
      <c r="B30" s="26" t="s">
        <v>40</v>
      </c>
      <c r="C30" s="26" t="s">
        <v>41</v>
      </c>
      <c r="D30" s="26" t="s">
        <v>98</v>
      </c>
      <c r="E30" s="26" t="s">
        <v>59</v>
      </c>
      <c r="F30" s="26" t="s">
        <v>99</v>
      </c>
      <c r="G30" s="26" t="s">
        <v>151</v>
      </c>
      <c r="H30" s="26" t="s">
        <v>45</v>
      </c>
      <c r="I30" s="26" t="s">
        <v>99</v>
      </c>
      <c r="J30" s="38">
        <v>45352</v>
      </c>
      <c r="K30" s="38">
        <v>45566</v>
      </c>
      <c r="L30" s="38" t="s">
        <v>46</v>
      </c>
      <c r="M30" s="26" t="s">
        <v>62</v>
      </c>
      <c r="N30" s="26" t="s">
        <v>63</v>
      </c>
      <c r="O30" s="39" t="s">
        <v>152</v>
      </c>
      <c r="P30" s="18">
        <f t="shared" si="3"/>
        <v>596.899181</v>
      </c>
      <c r="Q30" s="18">
        <f t="shared" si="4"/>
        <v>356.899181</v>
      </c>
      <c r="R30" s="26">
        <v>267</v>
      </c>
      <c r="S30" s="26"/>
      <c r="T30" s="26"/>
      <c r="U30" s="26">
        <v>89.899181</v>
      </c>
      <c r="V30" s="26">
        <v>240</v>
      </c>
      <c r="W30" s="26">
        <v>1</v>
      </c>
      <c r="X30" s="26">
        <v>10</v>
      </c>
      <c r="Y30" s="26">
        <v>23</v>
      </c>
      <c r="Z30" s="26">
        <v>1</v>
      </c>
      <c r="AA30" s="26">
        <v>10</v>
      </c>
      <c r="AB30" s="26">
        <v>23</v>
      </c>
      <c r="AC30" s="39" t="s">
        <v>153</v>
      </c>
      <c r="AD30" s="39" t="s">
        <v>103</v>
      </c>
      <c r="AE30" s="51">
        <v>1</v>
      </c>
    </row>
    <row r="31" s="4" customFormat="1" ht="131.25" spans="1:31">
      <c r="A31" s="26">
        <v>22</v>
      </c>
      <c r="B31" s="26" t="s">
        <v>40</v>
      </c>
      <c r="C31" s="26" t="s">
        <v>41</v>
      </c>
      <c r="D31" s="26" t="s">
        <v>42</v>
      </c>
      <c r="E31" s="26" t="s">
        <v>52</v>
      </c>
      <c r="F31" s="26" t="s">
        <v>154</v>
      </c>
      <c r="G31" s="26" t="s">
        <v>155</v>
      </c>
      <c r="H31" s="26" t="s">
        <v>156</v>
      </c>
      <c r="I31" s="26" t="s">
        <v>157</v>
      </c>
      <c r="J31" s="38">
        <v>45352</v>
      </c>
      <c r="K31" s="38">
        <v>45505</v>
      </c>
      <c r="L31" s="38" t="s">
        <v>46</v>
      </c>
      <c r="M31" s="26" t="s">
        <v>55</v>
      </c>
      <c r="N31" s="26" t="s">
        <v>56</v>
      </c>
      <c r="O31" s="26" t="s">
        <v>158</v>
      </c>
      <c r="P31" s="18">
        <f t="shared" si="3"/>
        <v>91.784813</v>
      </c>
      <c r="Q31" s="18">
        <f t="shared" si="4"/>
        <v>91.784813</v>
      </c>
      <c r="R31" s="26"/>
      <c r="S31" s="26"/>
      <c r="T31" s="26"/>
      <c r="U31" s="26">
        <v>91.784813</v>
      </c>
      <c r="V31" s="26">
        <v>0</v>
      </c>
      <c r="W31" s="26">
        <v>1</v>
      </c>
      <c r="X31" s="26">
        <v>50</v>
      </c>
      <c r="Y31" s="26">
        <v>120</v>
      </c>
      <c r="Z31" s="26">
        <v>1</v>
      </c>
      <c r="AA31" s="26">
        <v>10</v>
      </c>
      <c r="AB31" s="26">
        <v>22</v>
      </c>
      <c r="AC31" s="26" t="s">
        <v>159</v>
      </c>
      <c r="AD31" s="26" t="s">
        <v>136</v>
      </c>
      <c r="AE31" s="51">
        <v>1</v>
      </c>
    </row>
    <row r="32" s="1" customFormat="1" ht="93.75" spans="1:31">
      <c r="A32" s="26">
        <v>23</v>
      </c>
      <c r="B32" s="26" t="s">
        <v>40</v>
      </c>
      <c r="C32" s="26" t="s">
        <v>41</v>
      </c>
      <c r="D32" s="26" t="s">
        <v>42</v>
      </c>
      <c r="E32" s="26" t="s">
        <v>91</v>
      </c>
      <c r="F32" s="26" t="s">
        <v>160</v>
      </c>
      <c r="G32" s="26" t="s">
        <v>161</v>
      </c>
      <c r="H32" s="26" t="s">
        <v>162</v>
      </c>
      <c r="I32" s="26" t="s">
        <v>163</v>
      </c>
      <c r="J32" s="38" t="s">
        <v>147</v>
      </c>
      <c r="K32" s="38">
        <v>45505</v>
      </c>
      <c r="L32" s="38" t="s">
        <v>46</v>
      </c>
      <c r="M32" s="26" t="s">
        <v>94</v>
      </c>
      <c r="N32" s="26" t="s">
        <v>95</v>
      </c>
      <c r="O32" s="39" t="s">
        <v>164</v>
      </c>
      <c r="P32" s="18">
        <f t="shared" si="3"/>
        <v>56</v>
      </c>
      <c r="Q32" s="18">
        <f t="shared" si="4"/>
        <v>56</v>
      </c>
      <c r="R32" s="26"/>
      <c r="S32" s="26"/>
      <c r="T32" s="26"/>
      <c r="U32" s="26">
        <v>56</v>
      </c>
      <c r="V32" s="26">
        <v>0</v>
      </c>
      <c r="W32" s="26">
        <v>1</v>
      </c>
      <c r="X32" s="26">
        <v>106</v>
      </c>
      <c r="Y32" s="26">
        <v>260</v>
      </c>
      <c r="Z32" s="26">
        <v>1</v>
      </c>
      <c r="AA32" s="26">
        <v>21</v>
      </c>
      <c r="AB32" s="26">
        <v>53</v>
      </c>
      <c r="AC32" s="39" t="s">
        <v>165</v>
      </c>
      <c r="AD32" s="39" t="s">
        <v>103</v>
      </c>
      <c r="AE32" s="51">
        <v>1</v>
      </c>
    </row>
    <row r="33" s="4" customFormat="1" ht="93.75" spans="1:31">
      <c r="A33" s="26">
        <v>24</v>
      </c>
      <c r="B33" s="26" t="s">
        <v>40</v>
      </c>
      <c r="C33" s="26" t="s">
        <v>41</v>
      </c>
      <c r="D33" s="26" t="s">
        <v>42</v>
      </c>
      <c r="E33" s="26" t="s">
        <v>91</v>
      </c>
      <c r="F33" s="26" t="s">
        <v>166</v>
      </c>
      <c r="G33" s="26" t="s">
        <v>167</v>
      </c>
      <c r="H33" s="26" t="s">
        <v>45</v>
      </c>
      <c r="I33" s="26" t="s">
        <v>168</v>
      </c>
      <c r="J33" s="38">
        <v>45292</v>
      </c>
      <c r="K33" s="38">
        <v>45597</v>
      </c>
      <c r="L33" s="38" t="s">
        <v>46</v>
      </c>
      <c r="M33" s="26" t="s">
        <v>94</v>
      </c>
      <c r="N33" s="26" t="s">
        <v>95</v>
      </c>
      <c r="O33" s="26" t="s">
        <v>169</v>
      </c>
      <c r="P33" s="18">
        <f t="shared" si="3"/>
        <v>24.5</v>
      </c>
      <c r="Q33" s="18">
        <f t="shared" si="4"/>
        <v>17</v>
      </c>
      <c r="R33" s="26"/>
      <c r="S33" s="26"/>
      <c r="T33" s="26"/>
      <c r="U33" s="26">
        <v>17</v>
      </c>
      <c r="V33" s="26">
        <v>7.5</v>
      </c>
      <c r="W33" s="26">
        <v>1</v>
      </c>
      <c r="X33" s="26">
        <v>247</v>
      </c>
      <c r="Y33" s="26">
        <v>717</v>
      </c>
      <c r="Z33" s="26">
        <v>1</v>
      </c>
      <c r="AA33" s="26">
        <v>34</v>
      </c>
      <c r="AB33" s="26">
        <v>98</v>
      </c>
      <c r="AC33" s="26" t="s">
        <v>170</v>
      </c>
      <c r="AD33" s="39" t="s">
        <v>103</v>
      </c>
      <c r="AE33" s="51">
        <v>1</v>
      </c>
    </row>
    <row r="34" s="4" customFormat="1" ht="93.75" spans="1:31">
      <c r="A34" s="26">
        <v>25</v>
      </c>
      <c r="B34" s="26" t="s">
        <v>40</v>
      </c>
      <c r="C34" s="26" t="s">
        <v>41</v>
      </c>
      <c r="D34" s="26" t="s">
        <v>98</v>
      </c>
      <c r="E34" s="26" t="s">
        <v>91</v>
      </c>
      <c r="F34" s="26" t="s">
        <v>166</v>
      </c>
      <c r="G34" s="26" t="s">
        <v>171</v>
      </c>
      <c r="H34" s="26" t="s">
        <v>45</v>
      </c>
      <c r="I34" s="26" t="s">
        <v>168</v>
      </c>
      <c r="J34" s="38">
        <v>45292</v>
      </c>
      <c r="K34" s="38">
        <v>45597</v>
      </c>
      <c r="L34" s="38" t="s">
        <v>46</v>
      </c>
      <c r="M34" s="26" t="s">
        <v>94</v>
      </c>
      <c r="N34" s="26" t="s">
        <v>95</v>
      </c>
      <c r="O34" s="26" t="s">
        <v>172</v>
      </c>
      <c r="P34" s="18">
        <f t="shared" si="3"/>
        <v>28.7</v>
      </c>
      <c r="Q34" s="18">
        <f t="shared" si="4"/>
        <v>20</v>
      </c>
      <c r="R34" s="26"/>
      <c r="S34" s="26"/>
      <c r="T34" s="26"/>
      <c r="U34" s="26">
        <v>20</v>
      </c>
      <c r="V34" s="26">
        <v>8.7</v>
      </c>
      <c r="W34" s="26">
        <v>1</v>
      </c>
      <c r="X34" s="26">
        <v>247</v>
      </c>
      <c r="Y34" s="26">
        <v>717</v>
      </c>
      <c r="Z34" s="26">
        <v>1</v>
      </c>
      <c r="AA34" s="26">
        <v>34</v>
      </c>
      <c r="AB34" s="26">
        <v>98</v>
      </c>
      <c r="AC34" s="26" t="s">
        <v>170</v>
      </c>
      <c r="AD34" s="39" t="s">
        <v>103</v>
      </c>
      <c r="AE34" s="51">
        <v>1</v>
      </c>
    </row>
    <row r="35" s="4" customFormat="1" ht="93.75" spans="1:31">
      <c r="A35" s="26">
        <v>26</v>
      </c>
      <c r="B35" s="26" t="s">
        <v>40</v>
      </c>
      <c r="C35" s="26" t="s">
        <v>41</v>
      </c>
      <c r="D35" s="26" t="s">
        <v>42</v>
      </c>
      <c r="E35" s="26" t="s">
        <v>91</v>
      </c>
      <c r="F35" s="26" t="s">
        <v>166</v>
      </c>
      <c r="G35" s="26" t="s">
        <v>173</v>
      </c>
      <c r="H35" s="26" t="s">
        <v>45</v>
      </c>
      <c r="I35" s="26" t="s">
        <v>168</v>
      </c>
      <c r="J35" s="38">
        <v>45292</v>
      </c>
      <c r="K35" s="38">
        <v>45597</v>
      </c>
      <c r="L35" s="38" t="s">
        <v>46</v>
      </c>
      <c r="M35" s="26" t="s">
        <v>94</v>
      </c>
      <c r="N35" s="26" t="s">
        <v>95</v>
      </c>
      <c r="O35" s="26" t="s">
        <v>174</v>
      </c>
      <c r="P35" s="18">
        <f t="shared" si="3"/>
        <v>28.57</v>
      </c>
      <c r="Q35" s="18">
        <f t="shared" si="4"/>
        <v>20</v>
      </c>
      <c r="R35" s="26"/>
      <c r="S35" s="26"/>
      <c r="T35" s="26"/>
      <c r="U35" s="26">
        <v>20</v>
      </c>
      <c r="V35" s="26">
        <v>8.57</v>
      </c>
      <c r="W35" s="26">
        <v>1</v>
      </c>
      <c r="X35" s="26">
        <v>247</v>
      </c>
      <c r="Y35" s="26">
        <v>717</v>
      </c>
      <c r="Z35" s="26">
        <v>1</v>
      </c>
      <c r="AA35" s="26">
        <v>34</v>
      </c>
      <c r="AB35" s="26">
        <v>98</v>
      </c>
      <c r="AC35" s="26" t="s">
        <v>170</v>
      </c>
      <c r="AD35" s="39" t="s">
        <v>103</v>
      </c>
      <c r="AE35" s="51">
        <v>1</v>
      </c>
    </row>
    <row r="36" s="4" customFormat="1" ht="93.75" spans="1:31">
      <c r="A36" s="26">
        <v>27</v>
      </c>
      <c r="B36" s="26" t="s">
        <v>40</v>
      </c>
      <c r="C36" s="26" t="s">
        <v>175</v>
      </c>
      <c r="D36" s="26" t="s">
        <v>176</v>
      </c>
      <c r="E36" s="26" t="s">
        <v>91</v>
      </c>
      <c r="F36" s="26" t="s">
        <v>177</v>
      </c>
      <c r="G36" s="26" t="s">
        <v>178</v>
      </c>
      <c r="H36" s="26" t="s">
        <v>45</v>
      </c>
      <c r="I36" s="26" t="s">
        <v>179</v>
      </c>
      <c r="J36" s="38">
        <v>45352</v>
      </c>
      <c r="K36" s="38">
        <v>45505</v>
      </c>
      <c r="L36" s="38" t="s">
        <v>46</v>
      </c>
      <c r="M36" s="26" t="s">
        <v>94</v>
      </c>
      <c r="N36" s="26" t="s">
        <v>95</v>
      </c>
      <c r="O36" s="26" t="s">
        <v>180</v>
      </c>
      <c r="P36" s="18">
        <f t="shared" si="3"/>
        <v>41.25</v>
      </c>
      <c r="Q36" s="18">
        <f t="shared" si="4"/>
        <v>33</v>
      </c>
      <c r="R36" s="26"/>
      <c r="S36" s="26"/>
      <c r="T36" s="26"/>
      <c r="U36" s="26">
        <v>33</v>
      </c>
      <c r="V36" s="26">
        <v>8.25</v>
      </c>
      <c r="W36" s="26">
        <v>1</v>
      </c>
      <c r="X36" s="26">
        <v>234</v>
      </c>
      <c r="Y36" s="26">
        <v>618</v>
      </c>
      <c r="Z36" s="26">
        <v>0</v>
      </c>
      <c r="AA36" s="26">
        <v>136</v>
      </c>
      <c r="AB36" s="26">
        <v>357</v>
      </c>
      <c r="AC36" s="26" t="s">
        <v>181</v>
      </c>
      <c r="AD36" s="39" t="s">
        <v>103</v>
      </c>
      <c r="AE36" s="51">
        <v>1</v>
      </c>
    </row>
    <row r="37" s="4" customFormat="1" ht="93.75" spans="1:31">
      <c r="A37" s="26">
        <v>28</v>
      </c>
      <c r="B37" s="26" t="s">
        <v>40</v>
      </c>
      <c r="C37" s="26" t="s">
        <v>175</v>
      </c>
      <c r="D37" s="26" t="s">
        <v>176</v>
      </c>
      <c r="E37" s="26" t="s">
        <v>91</v>
      </c>
      <c r="F37" s="26" t="s">
        <v>177</v>
      </c>
      <c r="G37" s="26" t="s">
        <v>182</v>
      </c>
      <c r="H37" s="26" t="s">
        <v>45</v>
      </c>
      <c r="I37" s="26" t="s">
        <v>179</v>
      </c>
      <c r="J37" s="38">
        <v>45352</v>
      </c>
      <c r="K37" s="38">
        <v>45505</v>
      </c>
      <c r="L37" s="38" t="s">
        <v>46</v>
      </c>
      <c r="M37" s="26" t="s">
        <v>94</v>
      </c>
      <c r="N37" s="26" t="s">
        <v>95</v>
      </c>
      <c r="O37" s="26" t="s">
        <v>183</v>
      </c>
      <c r="P37" s="18">
        <f t="shared" si="3"/>
        <v>35.575</v>
      </c>
      <c r="Q37" s="18">
        <f t="shared" si="4"/>
        <v>28.5</v>
      </c>
      <c r="R37" s="26"/>
      <c r="S37" s="26"/>
      <c r="T37" s="26"/>
      <c r="U37" s="26">
        <v>28.5</v>
      </c>
      <c r="V37" s="26">
        <v>7.075</v>
      </c>
      <c r="W37" s="26">
        <v>1</v>
      </c>
      <c r="X37" s="26">
        <v>234</v>
      </c>
      <c r="Y37" s="26">
        <v>618</v>
      </c>
      <c r="Z37" s="26">
        <v>0</v>
      </c>
      <c r="AA37" s="26">
        <v>136</v>
      </c>
      <c r="AB37" s="26">
        <v>357</v>
      </c>
      <c r="AC37" s="26" t="s">
        <v>181</v>
      </c>
      <c r="AD37" s="39" t="s">
        <v>103</v>
      </c>
      <c r="AE37" s="51">
        <v>1</v>
      </c>
    </row>
    <row r="38" s="4" customFormat="1" ht="93.75" spans="1:31">
      <c r="A38" s="26">
        <v>29</v>
      </c>
      <c r="B38" s="26" t="s">
        <v>40</v>
      </c>
      <c r="C38" s="26" t="s">
        <v>175</v>
      </c>
      <c r="D38" s="26" t="s">
        <v>176</v>
      </c>
      <c r="E38" s="26" t="s">
        <v>91</v>
      </c>
      <c r="F38" s="26" t="s">
        <v>177</v>
      </c>
      <c r="G38" s="26" t="s">
        <v>184</v>
      </c>
      <c r="H38" s="26" t="s">
        <v>45</v>
      </c>
      <c r="I38" s="26" t="s">
        <v>179</v>
      </c>
      <c r="J38" s="38">
        <v>45352</v>
      </c>
      <c r="K38" s="38">
        <v>45505</v>
      </c>
      <c r="L38" s="38" t="s">
        <v>46</v>
      </c>
      <c r="M38" s="26" t="s">
        <v>94</v>
      </c>
      <c r="N38" s="26" t="s">
        <v>95</v>
      </c>
      <c r="O38" s="26" t="s">
        <v>185</v>
      </c>
      <c r="P38" s="18">
        <f t="shared" si="3"/>
        <v>34.8</v>
      </c>
      <c r="Q38" s="18">
        <f t="shared" si="4"/>
        <v>28</v>
      </c>
      <c r="R38" s="26"/>
      <c r="S38" s="26"/>
      <c r="T38" s="26"/>
      <c r="U38" s="26">
        <v>28</v>
      </c>
      <c r="V38" s="26">
        <v>6.8</v>
      </c>
      <c r="W38" s="26">
        <v>1</v>
      </c>
      <c r="X38" s="26">
        <v>234</v>
      </c>
      <c r="Y38" s="26">
        <v>618</v>
      </c>
      <c r="Z38" s="26">
        <v>0</v>
      </c>
      <c r="AA38" s="26">
        <v>136</v>
      </c>
      <c r="AB38" s="26">
        <v>357</v>
      </c>
      <c r="AC38" s="26" t="s">
        <v>186</v>
      </c>
      <c r="AD38" s="39" t="s">
        <v>103</v>
      </c>
      <c r="AE38" s="51">
        <v>1</v>
      </c>
    </row>
    <row r="39" s="1" customFormat="1" ht="150" spans="1:31">
      <c r="A39" s="26">
        <v>30</v>
      </c>
      <c r="B39" s="26" t="s">
        <v>40</v>
      </c>
      <c r="C39" s="26" t="s">
        <v>41</v>
      </c>
      <c r="D39" s="26" t="s">
        <v>42</v>
      </c>
      <c r="E39" s="26" t="s">
        <v>84</v>
      </c>
      <c r="F39" s="26" t="s">
        <v>187</v>
      </c>
      <c r="G39" s="26" t="s">
        <v>188</v>
      </c>
      <c r="H39" s="26" t="s">
        <v>45</v>
      </c>
      <c r="I39" s="26" t="s">
        <v>187</v>
      </c>
      <c r="J39" s="38">
        <v>45383</v>
      </c>
      <c r="K39" s="38">
        <v>45474</v>
      </c>
      <c r="L39" s="38" t="s">
        <v>46</v>
      </c>
      <c r="M39" s="26" t="s">
        <v>87</v>
      </c>
      <c r="N39" s="26" t="s">
        <v>88</v>
      </c>
      <c r="O39" s="39" t="s">
        <v>189</v>
      </c>
      <c r="P39" s="18">
        <f t="shared" si="3"/>
        <v>212.822515</v>
      </c>
      <c r="Q39" s="18">
        <f t="shared" si="4"/>
        <v>212.822515</v>
      </c>
      <c r="R39" s="26">
        <v>212.822515</v>
      </c>
      <c r="S39" s="26"/>
      <c r="T39" s="26"/>
      <c r="U39" s="26"/>
      <c r="V39" s="26"/>
      <c r="W39" s="26">
        <v>1</v>
      </c>
      <c r="X39" s="26">
        <v>165</v>
      </c>
      <c r="Y39" s="26">
        <v>277</v>
      </c>
      <c r="Z39" s="26">
        <v>1</v>
      </c>
      <c r="AA39" s="26">
        <v>61</v>
      </c>
      <c r="AB39" s="26">
        <v>110</v>
      </c>
      <c r="AC39" s="39" t="s">
        <v>190</v>
      </c>
      <c r="AD39" s="26" t="s">
        <v>132</v>
      </c>
      <c r="AE39" s="51">
        <v>1</v>
      </c>
    </row>
    <row r="40" s="1" customFormat="1" ht="112.5" spans="1:31">
      <c r="A40" s="26">
        <v>31</v>
      </c>
      <c r="B40" s="26" t="s">
        <v>40</v>
      </c>
      <c r="C40" s="26" t="s">
        <v>41</v>
      </c>
      <c r="D40" s="26" t="s">
        <v>42</v>
      </c>
      <c r="E40" s="26" t="s">
        <v>43</v>
      </c>
      <c r="F40" s="26" t="s">
        <v>108</v>
      </c>
      <c r="G40" s="26" t="s">
        <v>191</v>
      </c>
      <c r="H40" s="26" t="s">
        <v>45</v>
      </c>
      <c r="I40" s="26" t="s">
        <v>108</v>
      </c>
      <c r="J40" s="38">
        <v>45398</v>
      </c>
      <c r="K40" s="38">
        <v>45459</v>
      </c>
      <c r="L40" s="38" t="s">
        <v>46</v>
      </c>
      <c r="M40" s="26" t="s">
        <v>47</v>
      </c>
      <c r="N40" s="26" t="s">
        <v>48</v>
      </c>
      <c r="O40" s="39" t="s">
        <v>192</v>
      </c>
      <c r="P40" s="18">
        <f t="shared" si="3"/>
        <v>70</v>
      </c>
      <c r="Q40" s="18">
        <f t="shared" si="4"/>
        <v>56</v>
      </c>
      <c r="R40" s="26"/>
      <c r="S40" s="26"/>
      <c r="T40" s="26"/>
      <c r="U40" s="26">
        <v>56</v>
      </c>
      <c r="V40" s="26">
        <v>14</v>
      </c>
      <c r="W40" s="26">
        <v>1</v>
      </c>
      <c r="X40" s="26">
        <v>131</v>
      </c>
      <c r="Y40" s="26">
        <v>374</v>
      </c>
      <c r="Z40" s="26"/>
      <c r="AA40" s="26">
        <v>5</v>
      </c>
      <c r="AB40" s="26">
        <v>10</v>
      </c>
      <c r="AC40" s="39" t="s">
        <v>193</v>
      </c>
      <c r="AD40" s="26" t="s">
        <v>132</v>
      </c>
      <c r="AE40" s="51">
        <v>1</v>
      </c>
    </row>
    <row r="41" s="4" customFormat="1" ht="112.5" spans="1:31">
      <c r="A41" s="26">
        <v>32</v>
      </c>
      <c r="B41" s="26" t="s">
        <v>40</v>
      </c>
      <c r="C41" s="26" t="s">
        <v>41</v>
      </c>
      <c r="D41" s="26" t="s">
        <v>98</v>
      </c>
      <c r="E41" s="26" t="s">
        <v>43</v>
      </c>
      <c r="F41" s="26" t="s">
        <v>194</v>
      </c>
      <c r="G41" s="26" t="s">
        <v>195</v>
      </c>
      <c r="H41" s="26" t="s">
        <v>45</v>
      </c>
      <c r="I41" s="26" t="s">
        <v>196</v>
      </c>
      <c r="J41" s="38">
        <v>45384</v>
      </c>
      <c r="K41" s="38">
        <v>45445</v>
      </c>
      <c r="L41" s="38" t="s">
        <v>46</v>
      </c>
      <c r="M41" s="26" t="s">
        <v>47</v>
      </c>
      <c r="N41" s="26" t="s">
        <v>48</v>
      </c>
      <c r="O41" s="26" t="s">
        <v>197</v>
      </c>
      <c r="P41" s="18">
        <f t="shared" si="3"/>
        <v>36.2</v>
      </c>
      <c r="Q41" s="18">
        <f t="shared" si="4"/>
        <v>29</v>
      </c>
      <c r="R41" s="26"/>
      <c r="S41" s="26"/>
      <c r="T41" s="26"/>
      <c r="U41" s="26">
        <v>29</v>
      </c>
      <c r="V41" s="26">
        <v>7.2</v>
      </c>
      <c r="W41" s="26">
        <v>1</v>
      </c>
      <c r="X41" s="26">
        <v>8</v>
      </c>
      <c r="Y41" s="26">
        <v>34</v>
      </c>
      <c r="Z41" s="26">
        <v>1</v>
      </c>
      <c r="AA41" s="26">
        <v>3</v>
      </c>
      <c r="AB41" s="26">
        <v>13</v>
      </c>
      <c r="AC41" s="26" t="s">
        <v>198</v>
      </c>
      <c r="AD41" s="26" t="s">
        <v>132</v>
      </c>
      <c r="AE41" s="51">
        <v>1</v>
      </c>
    </row>
    <row r="42" s="1" customFormat="1" ht="37.5" spans="1:31">
      <c r="A42" s="26">
        <v>33</v>
      </c>
      <c r="B42" s="26" t="s">
        <v>40</v>
      </c>
      <c r="C42" s="26" t="s">
        <v>41</v>
      </c>
      <c r="D42" s="26" t="s">
        <v>98</v>
      </c>
      <c r="E42" s="26" t="s">
        <v>91</v>
      </c>
      <c r="F42" s="26" t="s">
        <v>160</v>
      </c>
      <c r="G42" s="26" t="s">
        <v>199</v>
      </c>
      <c r="H42" s="26" t="s">
        <v>45</v>
      </c>
      <c r="I42" s="26" t="s">
        <v>160</v>
      </c>
      <c r="J42" s="38">
        <v>45384</v>
      </c>
      <c r="K42" s="38">
        <v>45506</v>
      </c>
      <c r="L42" s="38" t="s">
        <v>46</v>
      </c>
      <c r="M42" s="26" t="s">
        <v>94</v>
      </c>
      <c r="N42" s="26" t="s">
        <v>95</v>
      </c>
      <c r="O42" s="39" t="s">
        <v>200</v>
      </c>
      <c r="P42" s="18">
        <f t="shared" si="3"/>
        <v>29.6148</v>
      </c>
      <c r="Q42" s="18">
        <f t="shared" si="4"/>
        <v>29.6148</v>
      </c>
      <c r="R42" s="26"/>
      <c r="S42" s="26"/>
      <c r="T42" s="26"/>
      <c r="U42" s="26">
        <v>29.6148</v>
      </c>
      <c r="V42" s="26"/>
      <c r="W42" s="26">
        <v>1</v>
      </c>
      <c r="X42" s="26">
        <v>345</v>
      </c>
      <c r="Y42" s="26">
        <v>1157</v>
      </c>
      <c r="Z42" s="26">
        <v>4</v>
      </c>
      <c r="AA42" s="26">
        <v>21</v>
      </c>
      <c r="AB42" s="26">
        <v>53</v>
      </c>
      <c r="AC42" s="26" t="s">
        <v>201</v>
      </c>
      <c r="AD42" s="26" t="s">
        <v>136</v>
      </c>
      <c r="AE42" s="51">
        <v>1</v>
      </c>
    </row>
    <row r="43" s="1" customFormat="1" ht="37.5" spans="1:31">
      <c r="A43" s="26">
        <v>34</v>
      </c>
      <c r="B43" s="26" t="s">
        <v>40</v>
      </c>
      <c r="C43" s="26" t="s">
        <v>41</v>
      </c>
      <c r="D43" s="26" t="s">
        <v>98</v>
      </c>
      <c r="E43" s="26" t="s">
        <v>91</v>
      </c>
      <c r="F43" s="26" t="s">
        <v>166</v>
      </c>
      <c r="G43" s="26" t="s">
        <v>202</v>
      </c>
      <c r="H43" s="26" t="s">
        <v>45</v>
      </c>
      <c r="I43" s="26" t="s">
        <v>166</v>
      </c>
      <c r="J43" s="38">
        <v>45383</v>
      </c>
      <c r="K43" s="38">
        <v>45505</v>
      </c>
      <c r="L43" s="38" t="s">
        <v>46</v>
      </c>
      <c r="M43" s="26" t="s">
        <v>94</v>
      </c>
      <c r="N43" s="26" t="s">
        <v>95</v>
      </c>
      <c r="O43" s="39" t="s">
        <v>203</v>
      </c>
      <c r="P43" s="18">
        <f t="shared" si="3"/>
        <v>29.3468</v>
      </c>
      <c r="Q43" s="18">
        <f t="shared" si="4"/>
        <v>29.3468</v>
      </c>
      <c r="R43" s="26"/>
      <c r="S43" s="26"/>
      <c r="T43" s="26"/>
      <c r="U43" s="26">
        <v>29.3468</v>
      </c>
      <c r="V43" s="26"/>
      <c r="W43" s="26">
        <v>1</v>
      </c>
      <c r="X43" s="26">
        <v>247</v>
      </c>
      <c r="Y43" s="26">
        <v>674</v>
      </c>
      <c r="Z43" s="26">
        <v>3</v>
      </c>
      <c r="AA43" s="26">
        <v>34</v>
      </c>
      <c r="AB43" s="26">
        <v>98</v>
      </c>
      <c r="AC43" s="26" t="s">
        <v>204</v>
      </c>
      <c r="AD43" s="26" t="s">
        <v>136</v>
      </c>
      <c r="AE43" s="51">
        <v>1</v>
      </c>
    </row>
    <row r="44" s="4" customFormat="1" ht="93.75" spans="1:31">
      <c r="A44" s="26">
        <v>35</v>
      </c>
      <c r="B44" s="26" t="s">
        <v>40</v>
      </c>
      <c r="C44" s="26" t="s">
        <v>175</v>
      </c>
      <c r="D44" s="26" t="s">
        <v>176</v>
      </c>
      <c r="E44" s="26" t="s">
        <v>91</v>
      </c>
      <c r="F44" s="26" t="s">
        <v>177</v>
      </c>
      <c r="G44" s="26" t="s">
        <v>205</v>
      </c>
      <c r="H44" s="26" t="s">
        <v>45</v>
      </c>
      <c r="I44" s="26" t="s">
        <v>179</v>
      </c>
      <c r="J44" s="38">
        <v>45352</v>
      </c>
      <c r="K44" s="38">
        <v>45505</v>
      </c>
      <c r="L44" s="38" t="s">
        <v>46</v>
      </c>
      <c r="M44" s="26" t="s">
        <v>94</v>
      </c>
      <c r="N44" s="26" t="s">
        <v>95</v>
      </c>
      <c r="O44" s="26" t="s">
        <v>206</v>
      </c>
      <c r="P44" s="18">
        <f t="shared" si="3"/>
        <v>29.46</v>
      </c>
      <c r="Q44" s="18">
        <f t="shared" si="4"/>
        <v>29.46</v>
      </c>
      <c r="R44" s="26"/>
      <c r="S44" s="26"/>
      <c r="T44" s="26"/>
      <c r="U44" s="26">
        <v>29.46</v>
      </c>
      <c r="V44" s="26">
        <v>0</v>
      </c>
      <c r="W44" s="26">
        <v>1</v>
      </c>
      <c r="X44" s="26">
        <v>234</v>
      </c>
      <c r="Y44" s="26">
        <v>618</v>
      </c>
      <c r="Z44" s="26">
        <v>0</v>
      </c>
      <c r="AA44" s="26">
        <v>136</v>
      </c>
      <c r="AB44" s="26">
        <v>357</v>
      </c>
      <c r="AC44" s="26" t="s">
        <v>207</v>
      </c>
      <c r="AD44" s="39" t="s">
        <v>103</v>
      </c>
      <c r="AE44" s="51">
        <v>1</v>
      </c>
    </row>
    <row r="45" s="4" customFormat="1" ht="93.75" spans="1:31">
      <c r="A45" s="26">
        <v>36</v>
      </c>
      <c r="B45" s="26" t="s">
        <v>40</v>
      </c>
      <c r="C45" s="26" t="s">
        <v>208</v>
      </c>
      <c r="D45" s="26" t="s">
        <v>209</v>
      </c>
      <c r="E45" s="26" t="s">
        <v>77</v>
      </c>
      <c r="F45" s="26" t="s">
        <v>210</v>
      </c>
      <c r="G45" s="26" t="s">
        <v>211</v>
      </c>
      <c r="H45" s="26" t="s">
        <v>45</v>
      </c>
      <c r="I45" s="26" t="s">
        <v>210</v>
      </c>
      <c r="J45" s="38">
        <v>45292</v>
      </c>
      <c r="K45" s="38">
        <v>45627</v>
      </c>
      <c r="L45" s="38" t="s">
        <v>46</v>
      </c>
      <c r="M45" s="26" t="s">
        <v>80</v>
      </c>
      <c r="N45" s="26" t="s">
        <v>81</v>
      </c>
      <c r="O45" s="26" t="s">
        <v>212</v>
      </c>
      <c r="P45" s="18">
        <f t="shared" si="3"/>
        <v>99.85</v>
      </c>
      <c r="Q45" s="18">
        <f t="shared" si="4"/>
        <v>99.85</v>
      </c>
      <c r="R45" s="26"/>
      <c r="S45" s="26"/>
      <c r="T45" s="26"/>
      <c r="U45" s="26">
        <v>99.85</v>
      </c>
      <c r="V45" s="26">
        <v>0</v>
      </c>
      <c r="W45" s="26">
        <v>1</v>
      </c>
      <c r="X45" s="26">
        <v>30</v>
      </c>
      <c r="Y45" s="26">
        <v>70</v>
      </c>
      <c r="Z45" s="26">
        <v>0</v>
      </c>
      <c r="AA45" s="26">
        <v>8</v>
      </c>
      <c r="AB45" s="26">
        <v>19</v>
      </c>
      <c r="AC45" s="26" t="s">
        <v>213</v>
      </c>
      <c r="AD45" s="39" t="s">
        <v>103</v>
      </c>
      <c r="AE45" s="51">
        <v>1</v>
      </c>
    </row>
    <row r="46" s="1" customFormat="1" ht="56.25" spans="1:31">
      <c r="A46" s="26">
        <v>37</v>
      </c>
      <c r="B46" s="26" t="s">
        <v>40</v>
      </c>
      <c r="C46" s="26" t="s">
        <v>41</v>
      </c>
      <c r="D46" s="26" t="s">
        <v>98</v>
      </c>
      <c r="E46" s="26" t="s">
        <v>91</v>
      </c>
      <c r="F46" s="26" t="s">
        <v>166</v>
      </c>
      <c r="G46" s="26" t="s">
        <v>214</v>
      </c>
      <c r="H46" s="26" t="s">
        <v>45</v>
      </c>
      <c r="I46" s="26" t="s">
        <v>166</v>
      </c>
      <c r="J46" s="38">
        <v>45384</v>
      </c>
      <c r="K46" s="38">
        <v>45506</v>
      </c>
      <c r="L46" s="38" t="s">
        <v>46</v>
      </c>
      <c r="M46" s="26" t="s">
        <v>94</v>
      </c>
      <c r="N46" s="26" t="s">
        <v>95</v>
      </c>
      <c r="O46" s="39" t="s">
        <v>215</v>
      </c>
      <c r="P46" s="18">
        <f t="shared" si="3"/>
        <v>39.85</v>
      </c>
      <c r="Q46" s="18">
        <f t="shared" si="4"/>
        <v>39.85</v>
      </c>
      <c r="R46" s="26"/>
      <c r="S46" s="26"/>
      <c r="T46" s="26"/>
      <c r="U46" s="26">
        <v>39.85</v>
      </c>
      <c r="V46" s="26"/>
      <c r="W46" s="26">
        <v>1</v>
      </c>
      <c r="X46" s="26">
        <v>247</v>
      </c>
      <c r="Y46" s="26">
        <v>674</v>
      </c>
      <c r="Z46" s="26">
        <v>3</v>
      </c>
      <c r="AA46" s="26">
        <v>34</v>
      </c>
      <c r="AB46" s="26">
        <v>98</v>
      </c>
      <c r="AC46" s="26" t="s">
        <v>216</v>
      </c>
      <c r="AD46" s="39" t="s">
        <v>103</v>
      </c>
      <c r="AE46" s="51">
        <v>1</v>
      </c>
    </row>
    <row r="47" customFormat="1" ht="168.75" spans="1:31">
      <c r="A47" s="26">
        <v>38</v>
      </c>
      <c r="B47" s="30" t="s">
        <v>40</v>
      </c>
      <c r="C47" s="30" t="s">
        <v>175</v>
      </c>
      <c r="D47" s="31" t="s">
        <v>176</v>
      </c>
      <c r="E47" s="32" t="s">
        <v>91</v>
      </c>
      <c r="F47" s="26" t="s">
        <v>217</v>
      </c>
      <c r="G47" s="26" t="s">
        <v>218</v>
      </c>
      <c r="H47" s="26" t="s">
        <v>219</v>
      </c>
      <c r="I47" s="26" t="s">
        <v>220</v>
      </c>
      <c r="J47" s="38">
        <v>45383</v>
      </c>
      <c r="K47" s="38">
        <v>45627</v>
      </c>
      <c r="L47" s="38" t="s">
        <v>221</v>
      </c>
      <c r="M47" s="30" t="s">
        <v>94</v>
      </c>
      <c r="N47" s="30" t="s">
        <v>95</v>
      </c>
      <c r="O47" s="26" t="s">
        <v>222</v>
      </c>
      <c r="P47" s="18">
        <f t="shared" si="3"/>
        <v>428.4082</v>
      </c>
      <c r="Q47" s="18">
        <f t="shared" si="4"/>
        <v>153.4082</v>
      </c>
      <c r="R47" s="46"/>
      <c r="S47" s="46"/>
      <c r="T47" s="46"/>
      <c r="U47" s="46">
        <v>153.4082</v>
      </c>
      <c r="V47" s="46">
        <v>275</v>
      </c>
      <c r="W47" s="26">
        <v>6</v>
      </c>
      <c r="X47" s="26">
        <v>102</v>
      </c>
      <c r="Y47" s="26">
        <v>255</v>
      </c>
      <c r="Z47" s="26">
        <v>6</v>
      </c>
      <c r="AA47" s="26">
        <v>31</v>
      </c>
      <c r="AB47" s="26">
        <v>78</v>
      </c>
      <c r="AC47" s="32" t="s">
        <v>223</v>
      </c>
      <c r="AD47" s="39" t="s">
        <v>103</v>
      </c>
      <c r="AE47" s="51">
        <v>1</v>
      </c>
    </row>
    <row r="48" customFormat="1" ht="93.75" spans="1:31">
      <c r="A48" s="26">
        <v>39</v>
      </c>
      <c r="B48" s="30" t="s">
        <v>40</v>
      </c>
      <c r="C48" s="30" t="s">
        <v>175</v>
      </c>
      <c r="D48" s="31" t="s">
        <v>176</v>
      </c>
      <c r="E48" s="32" t="s">
        <v>91</v>
      </c>
      <c r="F48" s="26" t="s">
        <v>160</v>
      </c>
      <c r="G48" s="26" t="s">
        <v>224</v>
      </c>
      <c r="H48" s="26" t="s">
        <v>45</v>
      </c>
      <c r="I48" s="26" t="s">
        <v>163</v>
      </c>
      <c r="J48" s="38">
        <v>45292</v>
      </c>
      <c r="K48" s="38">
        <v>45627</v>
      </c>
      <c r="L48" s="38" t="s">
        <v>221</v>
      </c>
      <c r="M48" s="30" t="s">
        <v>94</v>
      </c>
      <c r="N48" s="30" t="s">
        <v>95</v>
      </c>
      <c r="O48" s="32" t="s">
        <v>225</v>
      </c>
      <c r="P48" s="18">
        <f t="shared" si="3"/>
        <v>389.7727</v>
      </c>
      <c r="Q48" s="18">
        <f t="shared" si="4"/>
        <v>389.7727</v>
      </c>
      <c r="R48" s="30"/>
      <c r="S48" s="30"/>
      <c r="T48" s="30"/>
      <c r="U48" s="30">
        <v>389.7727</v>
      </c>
      <c r="V48" s="30">
        <v>0</v>
      </c>
      <c r="W48" s="26">
        <v>1</v>
      </c>
      <c r="X48" s="47">
        <v>132</v>
      </c>
      <c r="Y48" s="47">
        <v>368</v>
      </c>
      <c r="Z48" s="26">
        <v>1</v>
      </c>
      <c r="AA48" s="47">
        <v>58</v>
      </c>
      <c r="AB48" s="47">
        <v>196</v>
      </c>
      <c r="AC48" s="32" t="s">
        <v>226</v>
      </c>
      <c r="AD48" s="39" t="s">
        <v>103</v>
      </c>
      <c r="AE48" s="51">
        <v>1</v>
      </c>
    </row>
    <row r="49" customFormat="1" ht="75" spans="1:31">
      <c r="A49" s="26">
        <v>40</v>
      </c>
      <c r="B49" s="33" t="s">
        <v>40</v>
      </c>
      <c r="C49" s="33" t="s">
        <v>41</v>
      </c>
      <c r="D49" s="33" t="s">
        <v>42</v>
      </c>
      <c r="E49" s="26" t="s">
        <v>52</v>
      </c>
      <c r="F49" s="26" t="s">
        <v>227</v>
      </c>
      <c r="G49" s="26" t="s">
        <v>228</v>
      </c>
      <c r="H49" s="26" t="s">
        <v>45</v>
      </c>
      <c r="I49" s="26" t="s">
        <v>227</v>
      </c>
      <c r="J49" s="38">
        <v>45383</v>
      </c>
      <c r="K49" s="38">
        <v>45627</v>
      </c>
      <c r="L49" s="26" t="s">
        <v>46</v>
      </c>
      <c r="M49" s="26" t="s">
        <v>55</v>
      </c>
      <c r="N49" s="26" t="s">
        <v>56</v>
      </c>
      <c r="O49" s="32" t="s">
        <v>229</v>
      </c>
      <c r="P49" s="18">
        <f t="shared" si="3"/>
        <v>198.5</v>
      </c>
      <c r="Q49" s="18">
        <f t="shared" si="4"/>
        <v>198.5</v>
      </c>
      <c r="R49" s="48">
        <v>78.5</v>
      </c>
      <c r="S49" s="48"/>
      <c r="T49" s="48"/>
      <c r="U49" s="48">
        <v>120</v>
      </c>
      <c r="V49" s="49">
        <v>0</v>
      </c>
      <c r="W49" s="26">
        <v>4</v>
      </c>
      <c r="X49" s="26">
        <v>32</v>
      </c>
      <c r="Y49" s="47">
        <v>80</v>
      </c>
      <c r="Z49" s="47">
        <v>4</v>
      </c>
      <c r="AA49" s="47">
        <v>11</v>
      </c>
      <c r="AB49" s="47">
        <v>28</v>
      </c>
      <c r="AC49" s="32" t="s">
        <v>230</v>
      </c>
      <c r="AD49" s="39" t="s">
        <v>103</v>
      </c>
      <c r="AE49" s="51">
        <v>1</v>
      </c>
    </row>
    <row r="50" s="1" customFormat="1" ht="93.75" spans="1:35">
      <c r="A50" s="26">
        <v>41</v>
      </c>
      <c r="B50" s="34" t="s">
        <v>40</v>
      </c>
      <c r="C50" s="34" t="s">
        <v>208</v>
      </c>
      <c r="D50" s="34" t="s">
        <v>231</v>
      </c>
      <c r="E50" s="34" t="s">
        <v>70</v>
      </c>
      <c r="F50" s="34" t="s">
        <v>140</v>
      </c>
      <c r="G50" s="34" t="s">
        <v>232</v>
      </c>
      <c r="H50" s="34" t="s">
        <v>45</v>
      </c>
      <c r="I50" s="34" t="s">
        <v>142</v>
      </c>
      <c r="J50" s="41">
        <v>45352</v>
      </c>
      <c r="K50" s="41">
        <v>45474</v>
      </c>
      <c r="L50" s="42" t="s">
        <v>46</v>
      </c>
      <c r="M50" s="34" t="s">
        <v>73</v>
      </c>
      <c r="N50" s="34" t="s">
        <v>74</v>
      </c>
      <c r="O50" s="34" t="s">
        <v>233</v>
      </c>
      <c r="P50" s="18">
        <f t="shared" si="3"/>
        <v>28.93</v>
      </c>
      <c r="Q50" s="18">
        <f t="shared" si="4"/>
        <v>28.93</v>
      </c>
      <c r="R50" s="34">
        <v>28.93</v>
      </c>
      <c r="S50" s="30"/>
      <c r="T50" s="30"/>
      <c r="U50" s="30"/>
      <c r="V50" s="30"/>
      <c r="W50" s="30">
        <v>3</v>
      </c>
      <c r="X50" s="30">
        <v>10</v>
      </c>
      <c r="Y50" s="30">
        <v>19</v>
      </c>
      <c r="Z50" s="30">
        <v>3</v>
      </c>
      <c r="AA50" s="30">
        <v>10</v>
      </c>
      <c r="AB50" s="30">
        <v>19</v>
      </c>
      <c r="AC50" s="30" t="s">
        <v>234</v>
      </c>
      <c r="AD50" s="30" t="s">
        <v>234</v>
      </c>
      <c r="AE50" s="51">
        <v>1</v>
      </c>
      <c r="AF50"/>
      <c r="AG50"/>
      <c r="AH50"/>
      <c r="AI50"/>
    </row>
    <row r="51" s="1" customFormat="1" ht="93.75" spans="1:31">
      <c r="A51" s="26">
        <v>42</v>
      </c>
      <c r="B51" s="34" t="s">
        <v>40</v>
      </c>
      <c r="C51" s="34" t="s">
        <v>41</v>
      </c>
      <c r="D51" s="34" t="s">
        <v>42</v>
      </c>
      <c r="E51" s="34" t="s">
        <v>235</v>
      </c>
      <c r="F51" s="34" t="s">
        <v>236</v>
      </c>
      <c r="G51" s="34" t="s">
        <v>237</v>
      </c>
      <c r="H51" s="34" t="s">
        <v>45</v>
      </c>
      <c r="I51" s="34" t="s">
        <v>238</v>
      </c>
      <c r="J51" s="43">
        <v>45444</v>
      </c>
      <c r="K51" s="43">
        <v>45566</v>
      </c>
      <c r="L51" s="42" t="s">
        <v>46</v>
      </c>
      <c r="M51" s="34" t="s">
        <v>87</v>
      </c>
      <c r="N51" s="34" t="s">
        <v>88</v>
      </c>
      <c r="O51" s="34" t="s">
        <v>239</v>
      </c>
      <c r="P51" s="18">
        <f t="shared" si="3"/>
        <v>90</v>
      </c>
      <c r="Q51" s="18">
        <f t="shared" si="4"/>
        <v>90</v>
      </c>
      <c r="R51" s="42"/>
      <c r="S51" s="26"/>
      <c r="T51" s="26">
        <v>90</v>
      </c>
      <c r="U51" s="26"/>
      <c r="V51" s="26"/>
      <c r="W51" s="26">
        <v>1</v>
      </c>
      <c r="X51" s="26">
        <v>308</v>
      </c>
      <c r="Y51" s="26">
        <v>823</v>
      </c>
      <c r="Z51" s="26"/>
      <c r="AA51" s="26">
        <v>126</v>
      </c>
      <c r="AB51" s="26">
        <v>301</v>
      </c>
      <c r="AC51" s="52" t="s">
        <v>240</v>
      </c>
      <c r="AD51" s="52" t="s">
        <v>240</v>
      </c>
      <c r="AE51" s="51">
        <v>1</v>
      </c>
    </row>
    <row r="52" s="1" customFormat="1" ht="75" spans="1:31">
      <c r="A52" s="26">
        <v>43</v>
      </c>
      <c r="B52" s="34" t="s">
        <v>40</v>
      </c>
      <c r="C52" s="34" t="s">
        <v>208</v>
      </c>
      <c r="D52" s="34" t="s">
        <v>241</v>
      </c>
      <c r="E52" s="34" t="s">
        <v>77</v>
      </c>
      <c r="F52" s="34" t="s">
        <v>210</v>
      </c>
      <c r="G52" s="34" t="s">
        <v>242</v>
      </c>
      <c r="H52" s="34" t="s">
        <v>45</v>
      </c>
      <c r="I52" s="34" t="s">
        <v>210</v>
      </c>
      <c r="J52" s="43">
        <v>45444</v>
      </c>
      <c r="K52" s="43">
        <v>45566</v>
      </c>
      <c r="L52" s="44" t="s">
        <v>221</v>
      </c>
      <c r="M52" s="34" t="s">
        <v>80</v>
      </c>
      <c r="N52" s="34" t="s">
        <v>81</v>
      </c>
      <c r="O52" s="34" t="s">
        <v>243</v>
      </c>
      <c r="P52" s="18">
        <f t="shared" si="3"/>
        <v>55.982838</v>
      </c>
      <c r="Q52" s="18">
        <f t="shared" si="4"/>
        <v>55.982838</v>
      </c>
      <c r="R52" s="50"/>
      <c r="S52" s="33"/>
      <c r="T52" s="33">
        <v>55.982838</v>
      </c>
      <c r="U52" s="33"/>
      <c r="V52" s="33"/>
      <c r="W52" s="26">
        <v>1</v>
      </c>
      <c r="X52" s="26">
        <v>741</v>
      </c>
      <c r="Y52" s="26">
        <v>2073</v>
      </c>
      <c r="Z52" s="26">
        <v>0</v>
      </c>
      <c r="AA52" s="26">
        <v>8</v>
      </c>
      <c r="AB52" s="26">
        <v>19</v>
      </c>
      <c r="AC52" s="52" t="s">
        <v>244</v>
      </c>
      <c r="AD52" s="52"/>
      <c r="AE52" s="51">
        <v>1</v>
      </c>
    </row>
    <row r="53" s="1" customFormat="1" ht="131.25" spans="1:31">
      <c r="A53" s="26">
        <v>44</v>
      </c>
      <c r="B53" s="34" t="s">
        <v>40</v>
      </c>
      <c r="C53" s="34" t="s">
        <v>208</v>
      </c>
      <c r="D53" s="34" t="s">
        <v>209</v>
      </c>
      <c r="E53" s="34" t="s">
        <v>245</v>
      </c>
      <c r="F53" s="34" t="s">
        <v>246</v>
      </c>
      <c r="G53" s="34" t="s">
        <v>247</v>
      </c>
      <c r="H53" s="34" t="s">
        <v>45</v>
      </c>
      <c r="I53" s="34" t="s">
        <v>245</v>
      </c>
      <c r="J53" s="43">
        <v>45383</v>
      </c>
      <c r="K53" s="43">
        <v>45536</v>
      </c>
      <c r="L53" s="34" t="s">
        <v>46</v>
      </c>
      <c r="M53" s="34" t="s">
        <v>46</v>
      </c>
      <c r="N53" s="34" t="s">
        <v>248</v>
      </c>
      <c r="O53" s="34" t="s">
        <v>249</v>
      </c>
      <c r="P53" s="18">
        <f t="shared" si="3"/>
        <v>2.75</v>
      </c>
      <c r="Q53" s="18">
        <f t="shared" si="4"/>
        <v>2.75</v>
      </c>
      <c r="R53" s="42"/>
      <c r="S53" s="33"/>
      <c r="T53" s="30">
        <v>2.75</v>
      </c>
      <c r="U53" s="33"/>
      <c r="V53" s="33"/>
      <c r="W53" s="30">
        <v>4</v>
      </c>
      <c r="X53" s="30">
        <v>8</v>
      </c>
      <c r="Y53" s="30">
        <v>15</v>
      </c>
      <c r="Z53" s="30">
        <v>2</v>
      </c>
      <c r="AA53" s="30">
        <v>8</v>
      </c>
      <c r="AB53" s="30">
        <v>15</v>
      </c>
      <c r="AC53" s="32" t="s">
        <v>250</v>
      </c>
      <c r="AD53" s="32" t="s">
        <v>251</v>
      </c>
      <c r="AE53" s="51">
        <v>1</v>
      </c>
    </row>
    <row r="54" s="1" customFormat="1" ht="112.5" spans="1:31">
      <c r="A54" s="26">
        <v>45</v>
      </c>
      <c r="B54" s="34" t="s">
        <v>40</v>
      </c>
      <c r="C54" s="34" t="s">
        <v>208</v>
      </c>
      <c r="D54" s="34" t="s">
        <v>209</v>
      </c>
      <c r="E54" s="34" t="s">
        <v>77</v>
      </c>
      <c r="F54" s="34" t="s">
        <v>252</v>
      </c>
      <c r="G54" s="34" t="s">
        <v>253</v>
      </c>
      <c r="H54" s="34" t="s">
        <v>45</v>
      </c>
      <c r="I54" s="34" t="s">
        <v>77</v>
      </c>
      <c r="J54" s="34">
        <v>2024.04</v>
      </c>
      <c r="K54" s="34">
        <v>2024.09</v>
      </c>
      <c r="L54" s="34" t="s">
        <v>46</v>
      </c>
      <c r="M54" s="34" t="s">
        <v>46</v>
      </c>
      <c r="N54" s="34" t="s">
        <v>248</v>
      </c>
      <c r="O54" s="34" t="s">
        <v>254</v>
      </c>
      <c r="P54" s="18">
        <f t="shared" si="3"/>
        <v>2.5</v>
      </c>
      <c r="Q54" s="18">
        <f t="shared" si="4"/>
        <v>2.5</v>
      </c>
      <c r="R54" s="42"/>
      <c r="S54" s="33"/>
      <c r="T54" s="30">
        <v>2.5</v>
      </c>
      <c r="U54" s="33"/>
      <c r="V54" s="33"/>
      <c r="W54" s="30">
        <v>1</v>
      </c>
      <c r="X54" s="30">
        <v>2</v>
      </c>
      <c r="Y54" s="30">
        <v>5</v>
      </c>
      <c r="Z54" s="30">
        <v>0</v>
      </c>
      <c r="AA54" s="30">
        <v>1</v>
      </c>
      <c r="AB54" s="30">
        <v>2</v>
      </c>
      <c r="AC54" s="32" t="s">
        <v>255</v>
      </c>
      <c r="AD54" s="32" t="s">
        <v>255</v>
      </c>
      <c r="AE54" s="51">
        <v>1</v>
      </c>
    </row>
    <row r="55" s="1" customFormat="1" ht="93.75" spans="1:31">
      <c r="A55" s="26">
        <v>46</v>
      </c>
      <c r="B55" s="34" t="s">
        <v>40</v>
      </c>
      <c r="C55" s="34" t="s">
        <v>208</v>
      </c>
      <c r="D55" s="34" t="s">
        <v>209</v>
      </c>
      <c r="E55" s="34" t="s">
        <v>256</v>
      </c>
      <c r="F55" s="34" t="s">
        <v>257</v>
      </c>
      <c r="G55" s="34" t="s">
        <v>258</v>
      </c>
      <c r="H55" s="34" t="s">
        <v>45</v>
      </c>
      <c r="I55" s="34" t="s">
        <v>256</v>
      </c>
      <c r="J55" s="34">
        <v>2024.04</v>
      </c>
      <c r="K55" s="34">
        <v>2024.11</v>
      </c>
      <c r="L55" s="34" t="s">
        <v>46</v>
      </c>
      <c r="M55" s="34" t="s">
        <v>46</v>
      </c>
      <c r="N55" s="34" t="s">
        <v>248</v>
      </c>
      <c r="O55" s="34" t="s">
        <v>259</v>
      </c>
      <c r="P55" s="18">
        <f t="shared" si="3"/>
        <v>15</v>
      </c>
      <c r="Q55" s="18">
        <f t="shared" si="4"/>
        <v>15</v>
      </c>
      <c r="R55" s="42"/>
      <c r="S55" s="33"/>
      <c r="T55" s="30">
        <v>15</v>
      </c>
      <c r="U55" s="33"/>
      <c r="V55" s="33"/>
      <c r="W55" s="30">
        <v>1</v>
      </c>
      <c r="X55" s="30">
        <v>2</v>
      </c>
      <c r="Y55" s="30">
        <v>2</v>
      </c>
      <c r="Z55" s="30">
        <v>1</v>
      </c>
      <c r="AA55" s="30">
        <v>2</v>
      </c>
      <c r="AB55" s="30">
        <v>2</v>
      </c>
      <c r="AC55" s="32" t="s">
        <v>260</v>
      </c>
      <c r="AD55" s="32" t="s">
        <v>261</v>
      </c>
      <c r="AE55" s="51">
        <v>1</v>
      </c>
    </row>
    <row r="56" s="1" customFormat="1" ht="112.5" spans="1:31">
      <c r="A56" s="26">
        <v>47</v>
      </c>
      <c r="B56" s="34" t="s">
        <v>40</v>
      </c>
      <c r="C56" s="34" t="s">
        <v>41</v>
      </c>
      <c r="D56" s="34" t="s">
        <v>42</v>
      </c>
      <c r="E56" s="34" t="s">
        <v>256</v>
      </c>
      <c r="F56" s="34" t="s">
        <v>257</v>
      </c>
      <c r="G56" s="34" t="s">
        <v>262</v>
      </c>
      <c r="H56" s="34" t="s">
        <v>45</v>
      </c>
      <c r="I56" s="34" t="s">
        <v>256</v>
      </c>
      <c r="J56" s="34">
        <v>2024.04</v>
      </c>
      <c r="K56" s="34">
        <v>2024.11</v>
      </c>
      <c r="L56" s="34" t="s">
        <v>46</v>
      </c>
      <c r="M56" s="34" t="s">
        <v>46</v>
      </c>
      <c r="N56" s="34" t="s">
        <v>248</v>
      </c>
      <c r="O56" s="34" t="s">
        <v>263</v>
      </c>
      <c r="P56" s="18">
        <f t="shared" si="3"/>
        <v>77.8</v>
      </c>
      <c r="Q56" s="18">
        <f t="shared" si="4"/>
        <v>77.8</v>
      </c>
      <c r="R56" s="42"/>
      <c r="S56" s="33"/>
      <c r="T56" s="30">
        <v>77.8</v>
      </c>
      <c r="U56" s="33"/>
      <c r="V56" s="33"/>
      <c r="W56" s="30">
        <v>2</v>
      </c>
      <c r="X56" s="30">
        <v>10</v>
      </c>
      <c r="Y56" s="30">
        <v>20</v>
      </c>
      <c r="Z56" s="30">
        <v>2</v>
      </c>
      <c r="AA56" s="30">
        <v>2</v>
      </c>
      <c r="AB56" s="30">
        <v>4</v>
      </c>
      <c r="AC56" s="32" t="s">
        <v>264</v>
      </c>
      <c r="AD56" s="32" t="s">
        <v>264</v>
      </c>
      <c r="AE56" s="51">
        <v>1</v>
      </c>
    </row>
    <row r="57" s="1" customFormat="1" ht="56.25" spans="1:31">
      <c r="A57" s="26">
        <v>48</v>
      </c>
      <c r="B57" s="34" t="s">
        <v>40</v>
      </c>
      <c r="C57" s="34" t="s">
        <v>41</v>
      </c>
      <c r="D57" s="34" t="s">
        <v>98</v>
      </c>
      <c r="E57" s="34" t="s">
        <v>265</v>
      </c>
      <c r="F57" s="34" t="s">
        <v>266</v>
      </c>
      <c r="G57" s="34" t="s">
        <v>267</v>
      </c>
      <c r="H57" s="34"/>
      <c r="I57" s="34" t="s">
        <v>268</v>
      </c>
      <c r="J57" s="34" t="s">
        <v>269</v>
      </c>
      <c r="K57" s="34" t="s">
        <v>270</v>
      </c>
      <c r="L57" s="34" t="s">
        <v>271</v>
      </c>
      <c r="M57" s="34" t="s">
        <v>271</v>
      </c>
      <c r="N57" s="34" t="s">
        <v>272</v>
      </c>
      <c r="O57" s="34" t="s">
        <v>273</v>
      </c>
      <c r="P57" s="18">
        <f t="shared" si="3"/>
        <v>180.18</v>
      </c>
      <c r="Q57" s="18">
        <f t="shared" si="4"/>
        <v>180.18</v>
      </c>
      <c r="R57" s="42"/>
      <c r="S57" s="33"/>
      <c r="T57" s="30">
        <v>180.18</v>
      </c>
      <c r="U57" s="33"/>
      <c r="V57" s="33"/>
      <c r="W57" s="30">
        <v>3</v>
      </c>
      <c r="X57" s="30">
        <v>20</v>
      </c>
      <c r="Y57" s="30">
        <v>20</v>
      </c>
      <c r="Z57" s="30">
        <v>3</v>
      </c>
      <c r="AA57" s="30">
        <v>15</v>
      </c>
      <c r="AB57" s="30">
        <v>15</v>
      </c>
      <c r="AC57" s="32" t="s">
        <v>274</v>
      </c>
      <c r="AD57" s="32" t="s">
        <v>275</v>
      </c>
      <c r="AE57" s="51">
        <v>1</v>
      </c>
    </row>
    <row r="58" s="1" customFormat="1" ht="37.5" spans="1:31">
      <c r="A58" s="26">
        <v>49</v>
      </c>
      <c r="B58" s="34" t="s">
        <v>40</v>
      </c>
      <c r="C58" s="34" t="s">
        <v>41</v>
      </c>
      <c r="D58" s="34" t="s">
        <v>98</v>
      </c>
      <c r="E58" s="34" t="s">
        <v>43</v>
      </c>
      <c r="F58" s="34" t="s">
        <v>276</v>
      </c>
      <c r="G58" s="34" t="s">
        <v>277</v>
      </c>
      <c r="H58" s="34"/>
      <c r="I58" s="34" t="s">
        <v>278</v>
      </c>
      <c r="J58" s="34" t="s">
        <v>269</v>
      </c>
      <c r="K58" s="34" t="s">
        <v>270</v>
      </c>
      <c r="L58" s="34" t="s">
        <v>271</v>
      </c>
      <c r="M58" s="34" t="s">
        <v>271</v>
      </c>
      <c r="N58" s="34" t="s">
        <v>272</v>
      </c>
      <c r="O58" s="34" t="s">
        <v>279</v>
      </c>
      <c r="P58" s="18">
        <f t="shared" si="3"/>
        <v>0.74</v>
      </c>
      <c r="Q58" s="18">
        <f t="shared" si="4"/>
        <v>0.74</v>
      </c>
      <c r="R58" s="42"/>
      <c r="S58" s="33"/>
      <c r="T58" s="30">
        <v>0.74</v>
      </c>
      <c r="U58" s="33"/>
      <c r="V58" s="33"/>
      <c r="W58" s="30">
        <v>10</v>
      </c>
      <c r="X58" s="30">
        <v>10</v>
      </c>
      <c r="Y58" s="30">
        <v>15</v>
      </c>
      <c r="Z58" s="30">
        <v>1</v>
      </c>
      <c r="AA58" s="30">
        <v>1</v>
      </c>
      <c r="AB58" s="30">
        <v>1</v>
      </c>
      <c r="AC58" s="32" t="s">
        <v>280</v>
      </c>
      <c r="AD58" s="32" t="s">
        <v>281</v>
      </c>
      <c r="AE58" s="51">
        <v>1</v>
      </c>
    </row>
    <row r="59" s="1" customFormat="1" ht="93.75" spans="1:31">
      <c r="A59" s="26">
        <v>50</v>
      </c>
      <c r="B59" s="34" t="s">
        <v>40</v>
      </c>
      <c r="C59" s="34" t="s">
        <v>41</v>
      </c>
      <c r="D59" s="34" t="s">
        <v>42</v>
      </c>
      <c r="E59" s="34" t="s">
        <v>282</v>
      </c>
      <c r="F59" s="34" t="s">
        <v>257</v>
      </c>
      <c r="G59" s="34" t="s">
        <v>283</v>
      </c>
      <c r="H59" s="34" t="s">
        <v>45</v>
      </c>
      <c r="I59" s="34" t="s">
        <v>284</v>
      </c>
      <c r="J59" s="34">
        <v>2024.05</v>
      </c>
      <c r="K59" s="34">
        <v>2024.11</v>
      </c>
      <c r="L59" s="34" t="s">
        <v>46</v>
      </c>
      <c r="M59" s="34" t="s">
        <v>46</v>
      </c>
      <c r="N59" s="34" t="s">
        <v>248</v>
      </c>
      <c r="O59" s="34" t="s">
        <v>285</v>
      </c>
      <c r="P59" s="18">
        <f t="shared" si="3"/>
        <v>32</v>
      </c>
      <c r="Q59" s="18">
        <f t="shared" si="4"/>
        <v>32</v>
      </c>
      <c r="R59" s="42"/>
      <c r="S59" s="33"/>
      <c r="T59" s="33">
        <v>32</v>
      </c>
      <c r="U59" s="33"/>
      <c r="V59" s="33"/>
      <c r="W59" s="30">
        <v>4</v>
      </c>
      <c r="X59" s="30">
        <v>8</v>
      </c>
      <c r="Y59" s="30">
        <v>25</v>
      </c>
      <c r="Z59" s="30">
        <v>4</v>
      </c>
      <c r="AA59" s="30">
        <v>4</v>
      </c>
      <c r="AB59" s="30">
        <v>19</v>
      </c>
      <c r="AC59" s="32" t="s">
        <v>286</v>
      </c>
      <c r="AD59" s="32" t="s">
        <v>287</v>
      </c>
      <c r="AE59" s="51">
        <v>1</v>
      </c>
    </row>
    <row r="60" s="1" customFormat="1" ht="75" spans="1:31">
      <c r="A60" s="26">
        <v>51</v>
      </c>
      <c r="B60" s="34" t="s">
        <v>40</v>
      </c>
      <c r="C60" s="34" t="s">
        <v>41</v>
      </c>
      <c r="D60" s="34" t="s">
        <v>98</v>
      </c>
      <c r="E60" s="34" t="s">
        <v>256</v>
      </c>
      <c r="F60" s="34" t="s">
        <v>257</v>
      </c>
      <c r="G60" s="34" t="s">
        <v>288</v>
      </c>
      <c r="H60" s="34" t="s">
        <v>45</v>
      </c>
      <c r="I60" s="34" t="s">
        <v>284</v>
      </c>
      <c r="J60" s="34">
        <v>2024.05</v>
      </c>
      <c r="K60" s="34">
        <v>2024.11</v>
      </c>
      <c r="L60" s="34" t="s">
        <v>271</v>
      </c>
      <c r="M60" s="34" t="s">
        <v>271</v>
      </c>
      <c r="N60" s="34" t="s">
        <v>272</v>
      </c>
      <c r="O60" s="34" t="s">
        <v>289</v>
      </c>
      <c r="P60" s="18">
        <f t="shared" ref="P60:P82" si="5">Q60+V60</f>
        <v>20</v>
      </c>
      <c r="Q60" s="18">
        <f t="shared" ref="Q60:Q82" si="6">R60+S60+T60+U60</f>
        <v>20</v>
      </c>
      <c r="R60" s="42"/>
      <c r="S60" s="33"/>
      <c r="T60" s="34">
        <v>20</v>
      </c>
      <c r="U60" s="33"/>
      <c r="V60" s="33"/>
      <c r="W60" s="33">
        <v>3</v>
      </c>
      <c r="X60" s="33">
        <v>10</v>
      </c>
      <c r="Y60" s="33">
        <v>15</v>
      </c>
      <c r="Z60" s="33">
        <v>1</v>
      </c>
      <c r="AA60" s="33">
        <v>1</v>
      </c>
      <c r="AB60" s="33">
        <v>1</v>
      </c>
      <c r="AC60" s="34" t="s">
        <v>290</v>
      </c>
      <c r="AD60" s="34" t="s">
        <v>291</v>
      </c>
      <c r="AE60" s="51">
        <v>1</v>
      </c>
    </row>
    <row r="61" s="1" customFormat="1" ht="37.5" spans="1:31">
      <c r="A61" s="26">
        <v>52</v>
      </c>
      <c r="B61" s="34" t="s">
        <v>40</v>
      </c>
      <c r="C61" s="34" t="s">
        <v>41</v>
      </c>
      <c r="D61" s="34" t="s">
        <v>98</v>
      </c>
      <c r="E61" s="34" t="s">
        <v>256</v>
      </c>
      <c r="F61" s="34" t="s">
        <v>257</v>
      </c>
      <c r="G61" s="34" t="s">
        <v>292</v>
      </c>
      <c r="H61" s="34" t="s">
        <v>45</v>
      </c>
      <c r="I61" s="34" t="s">
        <v>284</v>
      </c>
      <c r="J61" s="34">
        <v>2024.05</v>
      </c>
      <c r="K61" s="34">
        <v>2024.11</v>
      </c>
      <c r="L61" s="34" t="s">
        <v>46</v>
      </c>
      <c r="M61" s="34" t="s">
        <v>46</v>
      </c>
      <c r="N61" s="34" t="s">
        <v>272</v>
      </c>
      <c r="O61" s="34" t="s">
        <v>293</v>
      </c>
      <c r="P61" s="18">
        <f t="shared" si="5"/>
        <v>17</v>
      </c>
      <c r="Q61" s="18">
        <f t="shared" si="6"/>
        <v>17</v>
      </c>
      <c r="R61" s="42"/>
      <c r="S61" s="33"/>
      <c r="T61" s="34">
        <v>17</v>
      </c>
      <c r="U61" s="33"/>
      <c r="V61" s="33"/>
      <c r="W61" s="33"/>
      <c r="X61" s="33"/>
      <c r="Y61" s="33"/>
      <c r="Z61" s="33"/>
      <c r="AA61" s="33"/>
      <c r="AB61" s="33"/>
      <c r="AC61" s="34" t="s">
        <v>294</v>
      </c>
      <c r="AD61" s="34" t="s">
        <v>294</v>
      </c>
      <c r="AE61" s="51">
        <v>1</v>
      </c>
    </row>
    <row r="62" s="1" customFormat="1" ht="75" spans="1:31">
      <c r="A62" s="26">
        <v>53</v>
      </c>
      <c r="B62" s="34" t="s">
        <v>40</v>
      </c>
      <c r="C62" s="34" t="s">
        <v>41</v>
      </c>
      <c r="D62" s="34" t="s">
        <v>98</v>
      </c>
      <c r="E62" s="34" t="s">
        <v>256</v>
      </c>
      <c r="F62" s="34" t="s">
        <v>257</v>
      </c>
      <c r="G62" s="34" t="s">
        <v>295</v>
      </c>
      <c r="H62" s="34" t="s">
        <v>45</v>
      </c>
      <c r="I62" s="34" t="s">
        <v>284</v>
      </c>
      <c r="J62" s="34">
        <v>2024.05</v>
      </c>
      <c r="K62" s="34">
        <v>2024.11</v>
      </c>
      <c r="L62" s="34" t="s">
        <v>271</v>
      </c>
      <c r="M62" s="34" t="s">
        <v>271</v>
      </c>
      <c r="N62" s="34" t="s">
        <v>272</v>
      </c>
      <c r="O62" s="34" t="s">
        <v>296</v>
      </c>
      <c r="P62" s="18">
        <f t="shared" si="5"/>
        <v>50</v>
      </c>
      <c r="Q62" s="18">
        <f t="shared" si="6"/>
        <v>50</v>
      </c>
      <c r="R62" s="42"/>
      <c r="S62" s="33"/>
      <c r="T62" s="34">
        <v>50</v>
      </c>
      <c r="U62" s="33"/>
      <c r="V62" s="33"/>
      <c r="W62" s="33">
        <v>2</v>
      </c>
      <c r="X62" s="33">
        <v>10</v>
      </c>
      <c r="Y62" s="33">
        <v>15</v>
      </c>
      <c r="Z62" s="33">
        <v>1</v>
      </c>
      <c r="AA62" s="33">
        <v>8</v>
      </c>
      <c r="AB62" s="33">
        <v>8</v>
      </c>
      <c r="AC62" s="34" t="s">
        <v>297</v>
      </c>
      <c r="AD62" s="34" t="s">
        <v>297</v>
      </c>
      <c r="AE62" s="51">
        <v>1</v>
      </c>
    </row>
    <row r="63" s="1" customFormat="1" ht="75" spans="1:31">
      <c r="A63" s="26">
        <v>54</v>
      </c>
      <c r="B63" s="34" t="s">
        <v>40</v>
      </c>
      <c r="C63" s="34" t="s">
        <v>41</v>
      </c>
      <c r="D63" s="34" t="s">
        <v>98</v>
      </c>
      <c r="E63" s="34" t="s">
        <v>256</v>
      </c>
      <c r="F63" s="34" t="s">
        <v>257</v>
      </c>
      <c r="G63" s="34" t="s">
        <v>298</v>
      </c>
      <c r="H63" s="34" t="s">
        <v>45</v>
      </c>
      <c r="I63" s="34" t="s">
        <v>284</v>
      </c>
      <c r="J63" s="34">
        <v>2024.05</v>
      </c>
      <c r="K63" s="34">
        <v>2024.11</v>
      </c>
      <c r="L63" s="34" t="s">
        <v>271</v>
      </c>
      <c r="M63" s="34" t="s">
        <v>271</v>
      </c>
      <c r="N63" s="34" t="s">
        <v>272</v>
      </c>
      <c r="O63" s="34" t="s">
        <v>299</v>
      </c>
      <c r="P63" s="18">
        <f t="shared" si="5"/>
        <v>10</v>
      </c>
      <c r="Q63" s="18">
        <f t="shared" si="6"/>
        <v>10</v>
      </c>
      <c r="R63" s="42"/>
      <c r="S63" s="33"/>
      <c r="T63" s="34">
        <v>10</v>
      </c>
      <c r="U63" s="33"/>
      <c r="V63" s="33"/>
      <c r="W63" s="33">
        <v>1</v>
      </c>
      <c r="X63" s="33">
        <v>10</v>
      </c>
      <c r="Y63" s="33">
        <v>15</v>
      </c>
      <c r="Z63" s="33">
        <v>1</v>
      </c>
      <c r="AA63" s="33">
        <v>8</v>
      </c>
      <c r="AB63" s="33">
        <v>8</v>
      </c>
      <c r="AC63" s="34" t="s">
        <v>300</v>
      </c>
      <c r="AD63" s="34" t="s">
        <v>300</v>
      </c>
      <c r="AE63" s="51">
        <v>1</v>
      </c>
    </row>
    <row r="64" s="1" customFormat="1" ht="75" spans="1:31">
      <c r="A64" s="26">
        <v>55</v>
      </c>
      <c r="B64" s="34" t="s">
        <v>40</v>
      </c>
      <c r="C64" s="34" t="s">
        <v>41</v>
      </c>
      <c r="D64" s="34" t="s">
        <v>98</v>
      </c>
      <c r="E64" s="34" t="s">
        <v>256</v>
      </c>
      <c r="F64" s="34" t="s">
        <v>257</v>
      </c>
      <c r="G64" s="34" t="s">
        <v>301</v>
      </c>
      <c r="H64" s="34" t="s">
        <v>45</v>
      </c>
      <c r="I64" s="34" t="s">
        <v>284</v>
      </c>
      <c r="J64" s="34">
        <v>2024.05</v>
      </c>
      <c r="K64" s="34">
        <v>2024.11</v>
      </c>
      <c r="L64" s="34" t="s">
        <v>46</v>
      </c>
      <c r="M64" s="34" t="s">
        <v>46</v>
      </c>
      <c r="N64" s="34" t="s">
        <v>248</v>
      </c>
      <c r="O64" s="34" t="s">
        <v>302</v>
      </c>
      <c r="P64" s="18">
        <f t="shared" si="5"/>
        <v>34</v>
      </c>
      <c r="Q64" s="18">
        <f t="shared" si="6"/>
        <v>34</v>
      </c>
      <c r="R64" s="42"/>
      <c r="S64" s="33"/>
      <c r="T64" s="34">
        <v>34</v>
      </c>
      <c r="U64" s="33"/>
      <c r="V64" s="33"/>
      <c r="W64" s="33"/>
      <c r="X64" s="33"/>
      <c r="Y64" s="33"/>
      <c r="Z64" s="33"/>
      <c r="AA64" s="33"/>
      <c r="AB64" s="33"/>
      <c r="AC64" s="34" t="s">
        <v>303</v>
      </c>
      <c r="AD64" s="34" t="s">
        <v>303</v>
      </c>
      <c r="AE64" s="51">
        <v>1</v>
      </c>
    </row>
    <row r="65" s="1" customFormat="1" ht="75" spans="1:31">
      <c r="A65" s="26">
        <v>56</v>
      </c>
      <c r="B65" s="34" t="s">
        <v>40</v>
      </c>
      <c r="C65" s="34" t="s">
        <v>304</v>
      </c>
      <c r="D65" s="34" t="s">
        <v>305</v>
      </c>
      <c r="E65" s="34" t="s">
        <v>235</v>
      </c>
      <c r="F65" s="34" t="s">
        <v>236</v>
      </c>
      <c r="G65" s="34" t="s">
        <v>306</v>
      </c>
      <c r="H65" s="34" t="s">
        <v>45</v>
      </c>
      <c r="I65" s="34" t="s">
        <v>284</v>
      </c>
      <c r="J65" s="44">
        <v>45444</v>
      </c>
      <c r="K65" s="44">
        <v>45566</v>
      </c>
      <c r="L65" s="34" t="s">
        <v>46</v>
      </c>
      <c r="M65" s="34" t="s">
        <v>87</v>
      </c>
      <c r="N65" s="34" t="s">
        <v>272</v>
      </c>
      <c r="O65" s="34" t="s">
        <v>307</v>
      </c>
      <c r="P65" s="18">
        <f t="shared" si="5"/>
        <v>30</v>
      </c>
      <c r="Q65" s="18">
        <f t="shared" si="6"/>
        <v>30</v>
      </c>
      <c r="R65" s="42"/>
      <c r="S65" s="33"/>
      <c r="T65" s="34">
        <v>30</v>
      </c>
      <c r="U65" s="33"/>
      <c r="V65" s="33"/>
      <c r="W65" s="26">
        <v>1</v>
      </c>
      <c r="X65" s="26">
        <v>308</v>
      </c>
      <c r="Y65" s="26">
        <v>823</v>
      </c>
      <c r="Z65" s="26">
        <v>1</v>
      </c>
      <c r="AA65" s="26">
        <v>126</v>
      </c>
      <c r="AB65" s="26">
        <v>301</v>
      </c>
      <c r="AC65" s="34" t="s">
        <v>308</v>
      </c>
      <c r="AD65" s="34" t="s">
        <v>309</v>
      </c>
      <c r="AE65" s="51">
        <v>1</v>
      </c>
    </row>
    <row r="66" s="1" customFormat="1" ht="131.25" spans="1:31">
      <c r="A66" s="26">
        <v>57</v>
      </c>
      <c r="B66" s="46" t="s">
        <v>40</v>
      </c>
      <c r="C66" s="46" t="s">
        <v>41</v>
      </c>
      <c r="D66" s="46" t="s">
        <v>42</v>
      </c>
      <c r="E66" s="53" t="s">
        <v>43</v>
      </c>
      <c r="F66" s="46"/>
      <c r="G66" s="46" t="s">
        <v>310</v>
      </c>
      <c r="H66" s="46" t="s">
        <v>45</v>
      </c>
      <c r="I66" s="46" t="s">
        <v>43</v>
      </c>
      <c r="J66" s="65">
        <v>45505</v>
      </c>
      <c r="K66" s="65">
        <v>45566</v>
      </c>
      <c r="L66" s="46" t="s">
        <v>47</v>
      </c>
      <c r="M66" s="46" t="s">
        <v>47</v>
      </c>
      <c r="N66" s="46" t="s">
        <v>311</v>
      </c>
      <c r="O66" s="66" t="s">
        <v>312</v>
      </c>
      <c r="P66" s="18">
        <f t="shared" si="5"/>
        <v>1.4</v>
      </c>
      <c r="Q66" s="18">
        <f t="shared" si="6"/>
        <v>1.4</v>
      </c>
      <c r="R66" s="34"/>
      <c r="S66" s="34"/>
      <c r="T66" s="46">
        <v>1.4</v>
      </c>
      <c r="U66" s="34"/>
      <c r="V66" s="34"/>
      <c r="W66" s="46">
        <v>12</v>
      </c>
      <c r="X66" s="46">
        <v>128</v>
      </c>
      <c r="Y66" s="46">
        <v>384</v>
      </c>
      <c r="Z66" s="46">
        <v>1</v>
      </c>
      <c r="AA66" s="46">
        <v>8</v>
      </c>
      <c r="AB66" s="46">
        <v>24</v>
      </c>
      <c r="AC66" s="66" t="s">
        <v>313</v>
      </c>
      <c r="AD66" s="46"/>
      <c r="AE66" s="51">
        <v>1</v>
      </c>
    </row>
    <row r="67" s="1" customFormat="1" ht="131.25" spans="1:31">
      <c r="A67" s="26">
        <v>58</v>
      </c>
      <c r="B67" s="46" t="s">
        <v>40</v>
      </c>
      <c r="C67" s="46" t="s">
        <v>41</v>
      </c>
      <c r="D67" s="46" t="s">
        <v>42</v>
      </c>
      <c r="E67" s="53" t="s">
        <v>52</v>
      </c>
      <c r="F67" s="46"/>
      <c r="G67" s="46" t="s">
        <v>314</v>
      </c>
      <c r="H67" s="46" t="s">
        <v>45</v>
      </c>
      <c r="I67" s="46" t="s">
        <v>52</v>
      </c>
      <c r="J67" s="65">
        <v>45505</v>
      </c>
      <c r="K67" s="65">
        <v>45566</v>
      </c>
      <c r="L67" s="46" t="s">
        <v>55</v>
      </c>
      <c r="M67" s="46" t="s">
        <v>55</v>
      </c>
      <c r="N67" s="46" t="s">
        <v>315</v>
      </c>
      <c r="O67" s="66" t="s">
        <v>316</v>
      </c>
      <c r="P67" s="18">
        <f t="shared" si="5"/>
        <v>9</v>
      </c>
      <c r="Q67" s="18">
        <f t="shared" si="6"/>
        <v>9</v>
      </c>
      <c r="R67" s="34"/>
      <c r="S67" s="34"/>
      <c r="T67" s="46">
        <v>9</v>
      </c>
      <c r="U67" s="34"/>
      <c r="V67" s="34"/>
      <c r="W67" s="46">
        <v>15</v>
      </c>
      <c r="X67" s="46">
        <v>430</v>
      </c>
      <c r="Y67" s="46">
        <v>1290</v>
      </c>
      <c r="Z67" s="46">
        <v>8</v>
      </c>
      <c r="AA67" s="46">
        <v>85</v>
      </c>
      <c r="AB67" s="46">
        <v>255</v>
      </c>
      <c r="AC67" s="66" t="s">
        <v>313</v>
      </c>
      <c r="AD67" s="46"/>
      <c r="AE67" s="51">
        <v>1</v>
      </c>
    </row>
    <row r="68" s="1" customFormat="1" ht="131.25" spans="1:31">
      <c r="A68" s="26">
        <v>59</v>
      </c>
      <c r="B68" s="46" t="s">
        <v>40</v>
      </c>
      <c r="C68" s="46" t="s">
        <v>41</v>
      </c>
      <c r="D68" s="46" t="s">
        <v>42</v>
      </c>
      <c r="E68" s="53" t="s">
        <v>59</v>
      </c>
      <c r="F68" s="46"/>
      <c r="G68" s="46" t="s">
        <v>317</v>
      </c>
      <c r="H68" s="46" t="s">
        <v>45</v>
      </c>
      <c r="I68" s="46" t="s">
        <v>59</v>
      </c>
      <c r="J68" s="65">
        <v>45505</v>
      </c>
      <c r="K68" s="65">
        <v>45566</v>
      </c>
      <c r="L68" s="46" t="s">
        <v>62</v>
      </c>
      <c r="M68" s="46" t="s">
        <v>62</v>
      </c>
      <c r="N68" s="46" t="s">
        <v>318</v>
      </c>
      <c r="O68" s="66" t="s">
        <v>319</v>
      </c>
      <c r="P68" s="18">
        <f t="shared" si="5"/>
        <v>7.6</v>
      </c>
      <c r="Q68" s="18">
        <f t="shared" si="6"/>
        <v>7.6</v>
      </c>
      <c r="R68" s="34"/>
      <c r="S68" s="34"/>
      <c r="T68" s="46">
        <v>7.6</v>
      </c>
      <c r="U68" s="34"/>
      <c r="V68" s="34"/>
      <c r="W68" s="46">
        <v>12</v>
      </c>
      <c r="X68" s="46">
        <v>408</v>
      </c>
      <c r="Y68" s="46">
        <v>1224</v>
      </c>
      <c r="Z68" s="46">
        <v>5</v>
      </c>
      <c r="AA68" s="46">
        <v>48</v>
      </c>
      <c r="AB68" s="46">
        <v>144</v>
      </c>
      <c r="AC68" s="66" t="s">
        <v>313</v>
      </c>
      <c r="AD68" s="46"/>
      <c r="AE68" s="51">
        <v>1</v>
      </c>
    </row>
    <row r="69" s="1" customFormat="1" ht="131.25" spans="1:31">
      <c r="A69" s="26">
        <v>60</v>
      </c>
      <c r="B69" s="46" t="s">
        <v>40</v>
      </c>
      <c r="C69" s="46" t="s">
        <v>41</v>
      </c>
      <c r="D69" s="46" t="s">
        <v>42</v>
      </c>
      <c r="E69" s="53" t="s">
        <v>70</v>
      </c>
      <c r="F69" s="46"/>
      <c r="G69" s="46" t="s">
        <v>320</v>
      </c>
      <c r="H69" s="46" t="s">
        <v>45</v>
      </c>
      <c r="I69" s="46" t="s">
        <v>70</v>
      </c>
      <c r="J69" s="65">
        <v>45505</v>
      </c>
      <c r="K69" s="65">
        <v>45566</v>
      </c>
      <c r="L69" s="46" t="s">
        <v>73</v>
      </c>
      <c r="M69" s="46" t="s">
        <v>73</v>
      </c>
      <c r="N69" s="46" t="s">
        <v>321</v>
      </c>
      <c r="O69" s="66" t="s">
        <v>322</v>
      </c>
      <c r="P69" s="18">
        <f t="shared" si="5"/>
        <v>6.7</v>
      </c>
      <c r="Q69" s="18">
        <f t="shared" si="6"/>
        <v>6.7</v>
      </c>
      <c r="R69" s="34"/>
      <c r="S69" s="34"/>
      <c r="T69" s="46">
        <v>6.7</v>
      </c>
      <c r="U69" s="34"/>
      <c r="V69" s="34"/>
      <c r="W69" s="46">
        <v>10</v>
      </c>
      <c r="X69" s="46">
        <v>274</v>
      </c>
      <c r="Y69" s="46">
        <v>822</v>
      </c>
      <c r="Z69" s="46">
        <v>4</v>
      </c>
      <c r="AA69" s="46">
        <v>36</v>
      </c>
      <c r="AB69" s="46">
        <v>108</v>
      </c>
      <c r="AC69" s="66" t="s">
        <v>313</v>
      </c>
      <c r="AD69" s="46"/>
      <c r="AE69" s="51">
        <v>1</v>
      </c>
    </row>
    <row r="70" s="1" customFormat="1" ht="131.25" spans="1:31">
      <c r="A70" s="26">
        <v>61</v>
      </c>
      <c r="B70" s="46" t="s">
        <v>40</v>
      </c>
      <c r="C70" s="46" t="s">
        <v>41</v>
      </c>
      <c r="D70" s="46" t="s">
        <v>42</v>
      </c>
      <c r="E70" s="53" t="s">
        <v>77</v>
      </c>
      <c r="F70" s="46"/>
      <c r="G70" s="46" t="s">
        <v>323</v>
      </c>
      <c r="H70" s="46" t="s">
        <v>45</v>
      </c>
      <c r="I70" s="46" t="s">
        <v>77</v>
      </c>
      <c r="J70" s="65">
        <v>45505</v>
      </c>
      <c r="K70" s="65">
        <v>45566</v>
      </c>
      <c r="L70" s="46" t="s">
        <v>80</v>
      </c>
      <c r="M70" s="46" t="s">
        <v>80</v>
      </c>
      <c r="N70" s="46" t="s">
        <v>324</v>
      </c>
      <c r="O70" s="66" t="s">
        <v>325</v>
      </c>
      <c r="P70" s="18">
        <f t="shared" si="5"/>
        <v>6.7</v>
      </c>
      <c r="Q70" s="18">
        <f t="shared" si="6"/>
        <v>6.7</v>
      </c>
      <c r="R70" s="34"/>
      <c r="S70" s="34"/>
      <c r="T70" s="46">
        <v>6.7</v>
      </c>
      <c r="U70" s="34"/>
      <c r="V70" s="34"/>
      <c r="W70" s="46">
        <v>16</v>
      </c>
      <c r="X70" s="46">
        <v>253</v>
      </c>
      <c r="Y70" s="46">
        <v>759</v>
      </c>
      <c r="Z70" s="46">
        <v>1</v>
      </c>
      <c r="AA70" s="46">
        <v>15</v>
      </c>
      <c r="AB70" s="46">
        <v>45</v>
      </c>
      <c r="AC70" s="66" t="s">
        <v>313</v>
      </c>
      <c r="AD70" s="46"/>
      <c r="AE70" s="51">
        <v>1</v>
      </c>
    </row>
    <row r="71" s="1" customFormat="1" ht="131.25" spans="1:31">
      <c r="A71" s="26">
        <v>62</v>
      </c>
      <c r="B71" s="54" t="s">
        <v>40</v>
      </c>
      <c r="C71" s="54" t="s">
        <v>41</v>
      </c>
      <c r="D71" s="54" t="s">
        <v>42</v>
      </c>
      <c r="E71" s="55" t="s">
        <v>84</v>
      </c>
      <c r="F71" s="46"/>
      <c r="G71" s="46" t="s">
        <v>326</v>
      </c>
      <c r="H71" s="46" t="s">
        <v>45</v>
      </c>
      <c r="I71" s="46" t="s">
        <v>84</v>
      </c>
      <c r="J71" s="65">
        <v>45505</v>
      </c>
      <c r="K71" s="65">
        <v>45566</v>
      </c>
      <c r="L71" s="46" t="s">
        <v>87</v>
      </c>
      <c r="M71" s="46" t="s">
        <v>87</v>
      </c>
      <c r="N71" s="46" t="s">
        <v>327</v>
      </c>
      <c r="O71" s="66" t="s">
        <v>328</v>
      </c>
      <c r="P71" s="18">
        <f t="shared" si="5"/>
        <v>6.7</v>
      </c>
      <c r="Q71" s="18">
        <f t="shared" si="6"/>
        <v>6.7</v>
      </c>
      <c r="R71" s="34"/>
      <c r="S71" s="34"/>
      <c r="T71" s="46">
        <v>6.7</v>
      </c>
      <c r="U71" s="34"/>
      <c r="V71" s="34"/>
      <c r="W71" s="46">
        <v>12</v>
      </c>
      <c r="X71" s="46">
        <v>339</v>
      </c>
      <c r="Y71" s="46">
        <v>1017</v>
      </c>
      <c r="Z71" s="46">
        <v>4</v>
      </c>
      <c r="AA71" s="46">
        <v>42</v>
      </c>
      <c r="AB71" s="46">
        <v>126</v>
      </c>
      <c r="AC71" s="66" t="s">
        <v>313</v>
      </c>
      <c r="AD71" s="46"/>
      <c r="AE71" s="51">
        <v>1</v>
      </c>
    </row>
    <row r="72" s="1" customFormat="1" ht="131.25" spans="1:31">
      <c r="A72" s="26">
        <v>63</v>
      </c>
      <c r="B72" s="46" t="s">
        <v>40</v>
      </c>
      <c r="C72" s="46" t="s">
        <v>41</v>
      </c>
      <c r="D72" s="46" t="s">
        <v>42</v>
      </c>
      <c r="E72" s="53" t="s">
        <v>91</v>
      </c>
      <c r="F72" s="46"/>
      <c r="G72" s="46" t="s">
        <v>329</v>
      </c>
      <c r="H72" s="46" t="s">
        <v>45</v>
      </c>
      <c r="I72" s="46" t="s">
        <v>91</v>
      </c>
      <c r="J72" s="65">
        <v>45505</v>
      </c>
      <c r="K72" s="65">
        <v>45566</v>
      </c>
      <c r="L72" s="46" t="s">
        <v>94</v>
      </c>
      <c r="M72" s="46" t="s">
        <v>94</v>
      </c>
      <c r="N72" s="46" t="s">
        <v>330</v>
      </c>
      <c r="O72" s="66" t="s">
        <v>331</v>
      </c>
      <c r="P72" s="18">
        <f t="shared" si="5"/>
        <v>4.4</v>
      </c>
      <c r="Q72" s="18">
        <f t="shared" si="6"/>
        <v>4.4</v>
      </c>
      <c r="R72" s="34"/>
      <c r="S72" s="34"/>
      <c r="T72" s="46">
        <v>4.4</v>
      </c>
      <c r="U72" s="34"/>
      <c r="V72" s="34"/>
      <c r="W72" s="46">
        <v>11</v>
      </c>
      <c r="X72" s="46">
        <v>221</v>
      </c>
      <c r="Y72" s="46">
        <v>663</v>
      </c>
      <c r="Z72" s="46">
        <v>4</v>
      </c>
      <c r="AA72" s="46">
        <v>31</v>
      </c>
      <c r="AB72" s="46">
        <v>93</v>
      </c>
      <c r="AC72" s="66" t="s">
        <v>313</v>
      </c>
      <c r="AD72" s="46"/>
      <c r="AE72" s="51">
        <v>1</v>
      </c>
    </row>
    <row r="73" s="1" customFormat="1" ht="187.5" spans="1:31">
      <c r="A73" s="26">
        <v>64</v>
      </c>
      <c r="B73" s="46" t="s">
        <v>40</v>
      </c>
      <c r="C73" s="46" t="s">
        <v>41</v>
      </c>
      <c r="D73" s="46" t="s">
        <v>42</v>
      </c>
      <c r="E73" s="53" t="s">
        <v>43</v>
      </c>
      <c r="F73" s="46"/>
      <c r="G73" s="46" t="s">
        <v>332</v>
      </c>
      <c r="H73" s="46" t="s">
        <v>45</v>
      </c>
      <c r="I73" s="46" t="s">
        <v>43</v>
      </c>
      <c r="J73" s="65">
        <v>45505</v>
      </c>
      <c r="K73" s="65">
        <v>45566</v>
      </c>
      <c r="L73" s="46" t="s">
        <v>47</v>
      </c>
      <c r="M73" s="46" t="s">
        <v>47</v>
      </c>
      <c r="N73" s="46" t="s">
        <v>311</v>
      </c>
      <c r="O73" s="66" t="s">
        <v>333</v>
      </c>
      <c r="P73" s="18">
        <f t="shared" si="5"/>
        <v>0.6</v>
      </c>
      <c r="Q73" s="18">
        <f t="shared" si="6"/>
        <v>0.6</v>
      </c>
      <c r="R73" s="34"/>
      <c r="S73" s="34"/>
      <c r="T73" s="46">
        <v>0.6</v>
      </c>
      <c r="U73" s="34"/>
      <c r="V73" s="34"/>
      <c r="W73" s="46">
        <v>12</v>
      </c>
      <c r="X73" s="46">
        <v>128</v>
      </c>
      <c r="Y73" s="46">
        <v>384</v>
      </c>
      <c r="Z73" s="46">
        <v>1</v>
      </c>
      <c r="AA73" s="46">
        <v>8</v>
      </c>
      <c r="AB73" s="46">
        <v>24</v>
      </c>
      <c r="AC73" s="66" t="s">
        <v>313</v>
      </c>
      <c r="AD73" s="46"/>
      <c r="AE73" s="51">
        <v>1</v>
      </c>
    </row>
    <row r="74" s="1" customFormat="1" ht="187.5" spans="1:31">
      <c r="A74" s="26">
        <v>65</v>
      </c>
      <c r="B74" s="46" t="s">
        <v>40</v>
      </c>
      <c r="C74" s="46" t="s">
        <v>41</v>
      </c>
      <c r="D74" s="46" t="s">
        <v>42</v>
      </c>
      <c r="E74" s="53" t="s">
        <v>52</v>
      </c>
      <c r="F74" s="46"/>
      <c r="G74" s="46" t="s">
        <v>334</v>
      </c>
      <c r="H74" s="46" t="s">
        <v>45</v>
      </c>
      <c r="I74" s="46" t="s">
        <v>52</v>
      </c>
      <c r="J74" s="65">
        <v>45505</v>
      </c>
      <c r="K74" s="65">
        <v>45566</v>
      </c>
      <c r="L74" s="46" t="s">
        <v>55</v>
      </c>
      <c r="M74" s="46" t="s">
        <v>55</v>
      </c>
      <c r="N74" s="46" t="s">
        <v>315</v>
      </c>
      <c r="O74" s="66" t="s">
        <v>335</v>
      </c>
      <c r="P74" s="18">
        <f t="shared" si="5"/>
        <v>3</v>
      </c>
      <c r="Q74" s="18">
        <f t="shared" si="6"/>
        <v>3</v>
      </c>
      <c r="R74" s="34"/>
      <c r="S74" s="34"/>
      <c r="T74" s="46">
        <v>3</v>
      </c>
      <c r="U74" s="34"/>
      <c r="V74" s="34"/>
      <c r="W74" s="46">
        <v>15</v>
      </c>
      <c r="X74" s="46">
        <v>430</v>
      </c>
      <c r="Y74" s="46">
        <v>1290</v>
      </c>
      <c r="Z74" s="46">
        <v>8</v>
      </c>
      <c r="AA74" s="46">
        <v>85</v>
      </c>
      <c r="AB74" s="46">
        <v>255</v>
      </c>
      <c r="AC74" s="66" t="s">
        <v>313</v>
      </c>
      <c r="AD74" s="46"/>
      <c r="AE74" s="51">
        <v>1</v>
      </c>
    </row>
    <row r="75" s="1" customFormat="1" ht="187.5" spans="1:31">
      <c r="A75" s="26">
        <v>66</v>
      </c>
      <c r="B75" s="46" t="s">
        <v>40</v>
      </c>
      <c r="C75" s="46" t="s">
        <v>41</v>
      </c>
      <c r="D75" s="46" t="s">
        <v>42</v>
      </c>
      <c r="E75" s="53" t="s">
        <v>59</v>
      </c>
      <c r="F75" s="46"/>
      <c r="G75" s="46" t="s">
        <v>336</v>
      </c>
      <c r="H75" s="46" t="s">
        <v>45</v>
      </c>
      <c r="I75" s="46" t="s">
        <v>59</v>
      </c>
      <c r="J75" s="65">
        <v>45505</v>
      </c>
      <c r="K75" s="65">
        <v>45566</v>
      </c>
      <c r="L75" s="46" t="s">
        <v>62</v>
      </c>
      <c r="M75" s="46" t="s">
        <v>62</v>
      </c>
      <c r="N75" s="46" t="s">
        <v>318</v>
      </c>
      <c r="O75" s="66" t="s">
        <v>337</v>
      </c>
      <c r="P75" s="18">
        <f t="shared" si="5"/>
        <v>3</v>
      </c>
      <c r="Q75" s="18">
        <f t="shared" si="6"/>
        <v>3</v>
      </c>
      <c r="R75" s="34"/>
      <c r="S75" s="34"/>
      <c r="T75" s="46">
        <v>3</v>
      </c>
      <c r="U75" s="34"/>
      <c r="V75" s="34"/>
      <c r="W75" s="46">
        <v>12</v>
      </c>
      <c r="X75" s="46">
        <v>408</v>
      </c>
      <c r="Y75" s="46">
        <v>1224</v>
      </c>
      <c r="Z75" s="46">
        <v>5</v>
      </c>
      <c r="AA75" s="46">
        <v>48</v>
      </c>
      <c r="AB75" s="46">
        <v>144</v>
      </c>
      <c r="AC75" s="66" t="s">
        <v>313</v>
      </c>
      <c r="AD75" s="46"/>
      <c r="AE75" s="51">
        <v>1</v>
      </c>
    </row>
    <row r="76" s="1" customFormat="1" ht="187.5" spans="1:31">
      <c r="A76" s="26">
        <v>67</v>
      </c>
      <c r="B76" s="46" t="s">
        <v>40</v>
      </c>
      <c r="C76" s="46" t="s">
        <v>41</v>
      </c>
      <c r="D76" s="46" t="s">
        <v>42</v>
      </c>
      <c r="E76" s="53" t="s">
        <v>70</v>
      </c>
      <c r="F76" s="46"/>
      <c r="G76" s="46" t="s">
        <v>338</v>
      </c>
      <c r="H76" s="46" t="s">
        <v>45</v>
      </c>
      <c r="I76" s="46" t="s">
        <v>70</v>
      </c>
      <c r="J76" s="65">
        <v>45505</v>
      </c>
      <c r="K76" s="65">
        <v>45566</v>
      </c>
      <c r="L76" s="46" t="s">
        <v>73</v>
      </c>
      <c r="M76" s="46" t="s">
        <v>73</v>
      </c>
      <c r="N76" s="46" t="s">
        <v>321</v>
      </c>
      <c r="O76" s="66" t="s">
        <v>339</v>
      </c>
      <c r="P76" s="18">
        <f t="shared" si="5"/>
        <v>2.3</v>
      </c>
      <c r="Q76" s="18">
        <f t="shared" si="6"/>
        <v>2.3</v>
      </c>
      <c r="R76" s="34"/>
      <c r="S76" s="34"/>
      <c r="T76" s="46">
        <v>2.3</v>
      </c>
      <c r="U76" s="34"/>
      <c r="V76" s="34"/>
      <c r="W76" s="46">
        <v>10</v>
      </c>
      <c r="X76" s="46">
        <v>274</v>
      </c>
      <c r="Y76" s="46">
        <v>822</v>
      </c>
      <c r="Z76" s="46">
        <v>4</v>
      </c>
      <c r="AA76" s="46">
        <v>36</v>
      </c>
      <c r="AB76" s="46">
        <v>108</v>
      </c>
      <c r="AC76" s="66" t="s">
        <v>313</v>
      </c>
      <c r="AD76" s="46"/>
      <c r="AE76" s="51">
        <v>1</v>
      </c>
    </row>
    <row r="77" s="1" customFormat="1" ht="187.5" spans="1:31">
      <c r="A77" s="26">
        <v>68</v>
      </c>
      <c r="B77" s="46" t="s">
        <v>40</v>
      </c>
      <c r="C77" s="46" t="s">
        <v>41</v>
      </c>
      <c r="D77" s="46" t="s">
        <v>42</v>
      </c>
      <c r="E77" s="53" t="s">
        <v>77</v>
      </c>
      <c r="F77" s="46"/>
      <c r="G77" s="46" t="s">
        <v>340</v>
      </c>
      <c r="H77" s="46" t="s">
        <v>45</v>
      </c>
      <c r="I77" s="46" t="s">
        <v>341</v>
      </c>
      <c r="J77" s="65">
        <v>45505</v>
      </c>
      <c r="K77" s="65">
        <v>45566</v>
      </c>
      <c r="L77" s="46" t="s">
        <v>80</v>
      </c>
      <c r="M77" s="46" t="s">
        <v>80</v>
      </c>
      <c r="N77" s="46" t="s">
        <v>324</v>
      </c>
      <c r="O77" s="66" t="s">
        <v>342</v>
      </c>
      <c r="P77" s="18">
        <f t="shared" si="5"/>
        <v>2.3</v>
      </c>
      <c r="Q77" s="18">
        <f t="shared" si="6"/>
        <v>2.3</v>
      </c>
      <c r="R77" s="34"/>
      <c r="S77" s="34"/>
      <c r="T77" s="46">
        <v>2.3</v>
      </c>
      <c r="U77" s="34"/>
      <c r="V77" s="34"/>
      <c r="W77" s="46">
        <v>16</v>
      </c>
      <c r="X77" s="46">
        <v>253</v>
      </c>
      <c r="Y77" s="46">
        <v>759</v>
      </c>
      <c r="Z77" s="46">
        <v>1</v>
      </c>
      <c r="AA77" s="46">
        <v>15</v>
      </c>
      <c r="AB77" s="46">
        <v>45</v>
      </c>
      <c r="AC77" s="66" t="s">
        <v>313</v>
      </c>
      <c r="AD77" s="46"/>
      <c r="AE77" s="51">
        <v>1</v>
      </c>
    </row>
    <row r="78" s="1" customFormat="1" ht="187.5" spans="1:31">
      <c r="A78" s="26">
        <v>69</v>
      </c>
      <c r="B78" s="46" t="s">
        <v>40</v>
      </c>
      <c r="C78" s="46" t="s">
        <v>41</v>
      </c>
      <c r="D78" s="46" t="s">
        <v>42</v>
      </c>
      <c r="E78" s="46" t="s">
        <v>84</v>
      </c>
      <c r="F78" s="46"/>
      <c r="G78" s="46" t="s">
        <v>343</v>
      </c>
      <c r="H78" s="46" t="s">
        <v>45</v>
      </c>
      <c r="I78" s="46" t="s">
        <v>84</v>
      </c>
      <c r="J78" s="65">
        <v>45505</v>
      </c>
      <c r="K78" s="65">
        <v>45566</v>
      </c>
      <c r="L78" s="46" t="s">
        <v>87</v>
      </c>
      <c r="M78" s="46" t="s">
        <v>87</v>
      </c>
      <c r="N78" s="46" t="s">
        <v>327</v>
      </c>
      <c r="O78" s="66" t="s">
        <v>344</v>
      </c>
      <c r="P78" s="18">
        <f t="shared" si="5"/>
        <v>2.3</v>
      </c>
      <c r="Q78" s="18">
        <f t="shared" si="6"/>
        <v>2.3</v>
      </c>
      <c r="R78" s="34"/>
      <c r="S78" s="34"/>
      <c r="T78" s="46">
        <v>2.3</v>
      </c>
      <c r="U78" s="34"/>
      <c r="V78" s="34"/>
      <c r="W78" s="46">
        <v>12</v>
      </c>
      <c r="X78" s="46">
        <v>339</v>
      </c>
      <c r="Y78" s="46">
        <v>1017</v>
      </c>
      <c r="Z78" s="46">
        <v>4</v>
      </c>
      <c r="AA78" s="46">
        <v>42</v>
      </c>
      <c r="AB78" s="46">
        <v>126</v>
      </c>
      <c r="AC78" s="66" t="s">
        <v>313</v>
      </c>
      <c r="AD78" s="46"/>
      <c r="AE78" s="51">
        <v>1</v>
      </c>
    </row>
    <row r="79" s="1" customFormat="1" ht="187.5" spans="1:31">
      <c r="A79" s="26">
        <v>70</v>
      </c>
      <c r="B79" s="46" t="s">
        <v>40</v>
      </c>
      <c r="C79" s="46" t="s">
        <v>41</v>
      </c>
      <c r="D79" s="46" t="s">
        <v>42</v>
      </c>
      <c r="E79" s="53" t="s">
        <v>91</v>
      </c>
      <c r="F79" s="46"/>
      <c r="G79" s="46" t="s">
        <v>345</v>
      </c>
      <c r="H79" s="46" t="s">
        <v>45</v>
      </c>
      <c r="I79" s="46" t="s">
        <v>91</v>
      </c>
      <c r="J79" s="65">
        <v>45505</v>
      </c>
      <c r="K79" s="65">
        <v>45566</v>
      </c>
      <c r="L79" s="46" t="s">
        <v>94</v>
      </c>
      <c r="M79" s="46" t="s">
        <v>94</v>
      </c>
      <c r="N79" s="46" t="s">
        <v>330</v>
      </c>
      <c r="O79" s="66" t="s">
        <v>346</v>
      </c>
      <c r="P79" s="18">
        <f t="shared" si="5"/>
        <v>1.5</v>
      </c>
      <c r="Q79" s="18">
        <f t="shared" si="6"/>
        <v>1.5</v>
      </c>
      <c r="R79" s="34"/>
      <c r="S79" s="34"/>
      <c r="T79" s="46">
        <v>1.5</v>
      </c>
      <c r="U79" s="34"/>
      <c r="V79" s="34"/>
      <c r="W79" s="46">
        <v>11</v>
      </c>
      <c r="X79" s="46">
        <v>221</v>
      </c>
      <c r="Y79" s="46">
        <v>663</v>
      </c>
      <c r="Z79" s="46">
        <v>4</v>
      </c>
      <c r="AA79" s="46">
        <v>31</v>
      </c>
      <c r="AB79" s="46">
        <v>93</v>
      </c>
      <c r="AC79" s="66" t="s">
        <v>313</v>
      </c>
      <c r="AD79" s="46"/>
      <c r="AE79" s="51">
        <v>1</v>
      </c>
    </row>
    <row r="80" customFormat="1" ht="75" spans="1:34">
      <c r="A80" s="46">
        <v>71</v>
      </c>
      <c r="B80" s="46" t="s">
        <v>40</v>
      </c>
      <c r="C80" s="46" t="s">
        <v>41</v>
      </c>
      <c r="D80" s="46" t="s">
        <v>42</v>
      </c>
      <c r="E80" s="46" t="s">
        <v>347</v>
      </c>
      <c r="F80" s="46" t="s">
        <v>257</v>
      </c>
      <c r="G80" s="46" t="s">
        <v>348</v>
      </c>
      <c r="H80" s="46" t="s">
        <v>45</v>
      </c>
      <c r="I80" s="46" t="s">
        <v>284</v>
      </c>
      <c r="J80" s="46">
        <v>45383</v>
      </c>
      <c r="K80" s="46">
        <v>45597</v>
      </c>
      <c r="L80" s="46" t="s">
        <v>349</v>
      </c>
      <c r="M80" s="46" t="s">
        <v>349</v>
      </c>
      <c r="N80" s="46" t="s">
        <v>350</v>
      </c>
      <c r="O80" s="46" t="s">
        <v>351</v>
      </c>
      <c r="P80" s="67">
        <f t="shared" si="5"/>
        <v>20</v>
      </c>
      <c r="Q80" s="67">
        <f t="shared" si="6"/>
        <v>20</v>
      </c>
      <c r="R80" s="77"/>
      <c r="S80" s="77"/>
      <c r="T80" s="77">
        <v>20</v>
      </c>
      <c r="U80" s="77"/>
      <c r="V80" s="77"/>
      <c r="W80" s="77">
        <v>2</v>
      </c>
      <c r="X80" s="77">
        <v>5</v>
      </c>
      <c r="Y80" s="77">
        <v>8</v>
      </c>
      <c r="Z80" s="77">
        <v>2</v>
      </c>
      <c r="AA80" s="77">
        <v>2</v>
      </c>
      <c r="AB80" s="77">
        <v>5</v>
      </c>
      <c r="AC80" s="90" t="s">
        <v>352</v>
      </c>
      <c r="AD80" s="77" t="s">
        <v>287</v>
      </c>
      <c r="AE80" s="51">
        <v>1</v>
      </c>
      <c r="AF80" s="91"/>
      <c r="AG80" s="94"/>
      <c r="AH80" s="94"/>
    </row>
    <row r="81" s="1" customFormat="1" ht="37.5" spans="1:31">
      <c r="A81" s="46">
        <v>72</v>
      </c>
      <c r="B81" s="46" t="s">
        <v>40</v>
      </c>
      <c r="C81" s="46" t="s">
        <v>41</v>
      </c>
      <c r="D81" s="46" t="s">
        <v>98</v>
      </c>
      <c r="E81" s="46" t="s">
        <v>256</v>
      </c>
      <c r="F81" s="46"/>
      <c r="G81" s="46" t="s">
        <v>353</v>
      </c>
      <c r="H81" s="46" t="s">
        <v>45</v>
      </c>
      <c r="I81" s="46" t="s">
        <v>278</v>
      </c>
      <c r="J81" s="46" t="s">
        <v>354</v>
      </c>
      <c r="K81" s="46" t="s">
        <v>355</v>
      </c>
      <c r="L81" s="46" t="s">
        <v>271</v>
      </c>
      <c r="M81" s="46" t="s">
        <v>271</v>
      </c>
      <c r="N81" s="46" t="s">
        <v>272</v>
      </c>
      <c r="O81" s="46" t="s">
        <v>356</v>
      </c>
      <c r="P81" s="18">
        <f t="shared" si="5"/>
        <v>17.69</v>
      </c>
      <c r="Q81" s="18">
        <f t="shared" si="6"/>
        <v>17.69</v>
      </c>
      <c r="R81" s="34"/>
      <c r="S81" s="34"/>
      <c r="T81" s="46">
        <v>17.69</v>
      </c>
      <c r="U81" s="34"/>
      <c r="V81" s="34"/>
      <c r="W81" s="46">
        <v>10</v>
      </c>
      <c r="X81" s="46">
        <v>30</v>
      </c>
      <c r="Y81" s="46">
        <v>100</v>
      </c>
      <c r="Z81" s="46">
        <v>0</v>
      </c>
      <c r="AA81" s="46">
        <v>0</v>
      </c>
      <c r="AB81" s="46">
        <v>0</v>
      </c>
      <c r="AC81" s="46" t="s">
        <v>280</v>
      </c>
      <c r="AD81" s="46" t="s">
        <v>357</v>
      </c>
      <c r="AE81" s="51">
        <v>1</v>
      </c>
    </row>
    <row r="82" s="1" customFormat="1" ht="37.5" spans="1:31">
      <c r="A82" s="46">
        <v>73</v>
      </c>
      <c r="B82" s="46" t="s">
        <v>40</v>
      </c>
      <c r="C82" s="46" t="s">
        <v>41</v>
      </c>
      <c r="D82" s="46" t="s">
        <v>42</v>
      </c>
      <c r="E82" s="46" t="s">
        <v>59</v>
      </c>
      <c r="F82" s="46" t="s">
        <v>99</v>
      </c>
      <c r="G82" s="46" t="s">
        <v>358</v>
      </c>
      <c r="H82" s="46" t="s">
        <v>45</v>
      </c>
      <c r="I82" s="46" t="s">
        <v>59</v>
      </c>
      <c r="J82" s="46">
        <v>2023.08</v>
      </c>
      <c r="K82" s="46">
        <v>2023.09</v>
      </c>
      <c r="L82" s="46" t="s">
        <v>349</v>
      </c>
      <c r="M82" s="46" t="s">
        <v>62</v>
      </c>
      <c r="N82" s="46"/>
      <c r="O82" s="46" t="s">
        <v>359</v>
      </c>
      <c r="P82" s="67">
        <f t="shared" si="5"/>
        <v>87.772</v>
      </c>
      <c r="Q82" s="67">
        <f t="shared" si="6"/>
        <v>87.772</v>
      </c>
      <c r="R82" s="78"/>
      <c r="S82" s="78"/>
      <c r="T82" s="78"/>
      <c r="U82" s="79">
        <v>87.772</v>
      </c>
      <c r="V82" s="78"/>
      <c r="W82" s="78">
        <v>1</v>
      </c>
      <c r="X82" s="78">
        <v>86</v>
      </c>
      <c r="Y82" s="78">
        <v>150</v>
      </c>
      <c r="Z82" s="78">
        <v>1</v>
      </c>
      <c r="AA82" s="78">
        <v>86</v>
      </c>
      <c r="AB82" s="78">
        <v>150</v>
      </c>
      <c r="AC82" s="90" t="s">
        <v>360</v>
      </c>
      <c r="AD82" s="78"/>
      <c r="AE82" s="51">
        <v>1</v>
      </c>
    </row>
    <row r="83" customFormat="1" ht="56.25" spans="1:31">
      <c r="A83" s="26">
        <v>74</v>
      </c>
      <c r="B83" s="26" t="s">
        <v>361</v>
      </c>
      <c r="C83" s="26" t="s">
        <v>362</v>
      </c>
      <c r="D83" s="26" t="s">
        <v>363</v>
      </c>
      <c r="E83" s="26" t="s">
        <v>364</v>
      </c>
      <c r="F83" s="26"/>
      <c r="G83" s="26" t="s">
        <v>365</v>
      </c>
      <c r="H83" s="26" t="s">
        <v>45</v>
      </c>
      <c r="I83" s="26" t="s">
        <v>284</v>
      </c>
      <c r="J83" s="38">
        <v>45292</v>
      </c>
      <c r="K83" s="38">
        <v>45597</v>
      </c>
      <c r="L83" s="38" t="s">
        <v>366</v>
      </c>
      <c r="M83" s="26" t="s">
        <v>366</v>
      </c>
      <c r="N83" s="26" t="s">
        <v>367</v>
      </c>
      <c r="O83" s="26" t="s">
        <v>368</v>
      </c>
      <c r="P83" s="18">
        <f t="shared" ref="P83:P101" si="7">Q83+V83</f>
        <v>315.245297</v>
      </c>
      <c r="Q83" s="18">
        <f t="shared" ref="Q83:Q101" si="8">R83+S83+T83+U83</f>
        <v>315.245297</v>
      </c>
      <c r="R83" s="26"/>
      <c r="S83" s="26">
        <v>300</v>
      </c>
      <c r="T83" s="26"/>
      <c r="U83" s="26">
        <v>15.245297</v>
      </c>
      <c r="V83" s="26"/>
      <c r="W83" s="26">
        <v>88</v>
      </c>
      <c r="X83" s="26">
        <v>5000</v>
      </c>
      <c r="Y83" s="26">
        <v>13500</v>
      </c>
      <c r="Z83" s="26">
        <v>88</v>
      </c>
      <c r="AA83" s="26">
        <v>5000</v>
      </c>
      <c r="AB83" s="26">
        <v>13500</v>
      </c>
      <c r="AC83" s="26" t="s">
        <v>368</v>
      </c>
      <c r="AD83" s="26"/>
      <c r="AE83" s="51">
        <v>1</v>
      </c>
    </row>
    <row r="84" customFormat="1" ht="40" customHeight="1" spans="1:31">
      <c r="A84" s="33"/>
      <c r="B84" s="56" t="s">
        <v>369</v>
      </c>
      <c r="C84" s="56"/>
      <c r="D84" s="56"/>
      <c r="E84" s="56"/>
      <c r="F84" s="56"/>
      <c r="G84" s="57"/>
      <c r="H84" s="49"/>
      <c r="I84" s="30"/>
      <c r="J84" s="30"/>
      <c r="K84" s="30"/>
      <c r="L84" s="30"/>
      <c r="M84" s="30"/>
      <c r="N84" s="49"/>
      <c r="O84" s="30"/>
      <c r="P84" s="18">
        <f t="shared" si="7"/>
        <v>224.4686</v>
      </c>
      <c r="Q84" s="18">
        <f t="shared" si="8"/>
        <v>224.4686</v>
      </c>
      <c r="R84" s="80">
        <f>SUM(R85:R91)</f>
        <v>0</v>
      </c>
      <c r="S84" s="80">
        <f>SUM(S85:S91)</f>
        <v>0</v>
      </c>
      <c r="T84" s="80">
        <f>SUM(T85:T91)</f>
        <v>0</v>
      </c>
      <c r="U84" s="80">
        <f>SUM(U85:U91)</f>
        <v>224.4686</v>
      </c>
      <c r="V84" s="80">
        <f>SUM(V85:V91)</f>
        <v>0</v>
      </c>
      <c r="W84" s="49"/>
      <c r="X84" s="30"/>
      <c r="Y84" s="49"/>
      <c r="Z84" s="49"/>
      <c r="AA84" s="49"/>
      <c r="AB84" s="49"/>
      <c r="AC84" s="30"/>
      <c r="AD84" s="30"/>
      <c r="AE84" s="51"/>
    </row>
    <row r="85" ht="168.75" spans="1:31">
      <c r="A85" s="33">
        <v>75</v>
      </c>
      <c r="B85" s="30" t="s">
        <v>40</v>
      </c>
      <c r="C85" s="30" t="s">
        <v>41</v>
      </c>
      <c r="D85" s="30" t="s">
        <v>42</v>
      </c>
      <c r="E85" s="30" t="s">
        <v>91</v>
      </c>
      <c r="F85" s="30" t="s">
        <v>370</v>
      </c>
      <c r="G85" s="32" t="s">
        <v>371</v>
      </c>
      <c r="H85" s="49" t="s">
        <v>45</v>
      </c>
      <c r="I85" s="30" t="s">
        <v>370</v>
      </c>
      <c r="J85" s="38">
        <v>45352</v>
      </c>
      <c r="K85" s="38">
        <v>45597</v>
      </c>
      <c r="L85" s="38" t="s">
        <v>372</v>
      </c>
      <c r="M85" s="30" t="s">
        <v>94</v>
      </c>
      <c r="N85" s="49" t="s">
        <v>95</v>
      </c>
      <c r="O85" s="30" t="s">
        <v>373</v>
      </c>
      <c r="P85" s="18">
        <f t="shared" si="7"/>
        <v>12.948</v>
      </c>
      <c r="Q85" s="18">
        <f t="shared" si="8"/>
        <v>12.948</v>
      </c>
      <c r="R85" s="49"/>
      <c r="S85" s="49"/>
      <c r="T85" s="49"/>
      <c r="U85" s="49">
        <v>12.948</v>
      </c>
      <c r="V85" s="49">
        <v>0</v>
      </c>
      <c r="W85" s="49">
        <v>1</v>
      </c>
      <c r="X85" s="30">
        <v>58</v>
      </c>
      <c r="Y85" s="49">
        <v>161</v>
      </c>
      <c r="Z85" s="49">
        <v>1</v>
      </c>
      <c r="AA85" s="49">
        <v>88</v>
      </c>
      <c r="AB85" s="49">
        <v>224</v>
      </c>
      <c r="AC85" s="30" t="s">
        <v>374</v>
      </c>
      <c r="AD85" s="39" t="s">
        <v>103</v>
      </c>
      <c r="AE85" s="51">
        <v>1</v>
      </c>
    </row>
    <row r="86" ht="168.75" spans="1:31">
      <c r="A86" s="33">
        <v>76</v>
      </c>
      <c r="B86" s="30" t="s">
        <v>40</v>
      </c>
      <c r="C86" s="30" t="s">
        <v>41</v>
      </c>
      <c r="D86" s="30" t="s">
        <v>42</v>
      </c>
      <c r="E86" s="30" t="s">
        <v>91</v>
      </c>
      <c r="F86" s="30" t="s">
        <v>375</v>
      </c>
      <c r="G86" s="32" t="s">
        <v>376</v>
      </c>
      <c r="H86" s="49" t="s">
        <v>45</v>
      </c>
      <c r="I86" s="30" t="s">
        <v>375</v>
      </c>
      <c r="J86" s="38">
        <v>45352</v>
      </c>
      <c r="K86" s="38">
        <v>45597</v>
      </c>
      <c r="L86" s="38" t="s">
        <v>372</v>
      </c>
      <c r="M86" s="30" t="s">
        <v>94</v>
      </c>
      <c r="N86" s="49" t="s">
        <v>95</v>
      </c>
      <c r="O86" s="30" t="s">
        <v>377</v>
      </c>
      <c r="P86" s="18">
        <f t="shared" si="7"/>
        <v>74.5</v>
      </c>
      <c r="Q86" s="18">
        <f t="shared" si="8"/>
        <v>74.5</v>
      </c>
      <c r="R86" s="49"/>
      <c r="S86" s="49"/>
      <c r="T86" s="49"/>
      <c r="U86" s="49">
        <v>74.5</v>
      </c>
      <c r="V86" s="49">
        <v>0</v>
      </c>
      <c r="W86" s="49">
        <v>8</v>
      </c>
      <c r="X86" s="30">
        <v>207</v>
      </c>
      <c r="Y86" s="49">
        <v>657</v>
      </c>
      <c r="Z86" s="49">
        <v>8</v>
      </c>
      <c r="AA86" s="49">
        <v>75</v>
      </c>
      <c r="AB86" s="49">
        <v>210</v>
      </c>
      <c r="AC86" s="30" t="s">
        <v>378</v>
      </c>
      <c r="AD86" s="39" t="s">
        <v>103</v>
      </c>
      <c r="AE86" s="51">
        <v>1</v>
      </c>
    </row>
    <row r="87" ht="168.75" spans="1:31">
      <c r="A87" s="33">
        <v>77</v>
      </c>
      <c r="B87" s="30" t="s">
        <v>40</v>
      </c>
      <c r="C87" s="30" t="s">
        <v>41</v>
      </c>
      <c r="D87" s="30" t="s">
        <v>42</v>
      </c>
      <c r="E87" s="30" t="s">
        <v>91</v>
      </c>
      <c r="F87" s="30" t="s">
        <v>379</v>
      </c>
      <c r="G87" s="32" t="s">
        <v>380</v>
      </c>
      <c r="H87" s="49" t="s">
        <v>45</v>
      </c>
      <c r="I87" s="30" t="s">
        <v>379</v>
      </c>
      <c r="J87" s="38">
        <v>45352</v>
      </c>
      <c r="K87" s="38">
        <v>45597</v>
      </c>
      <c r="L87" s="38" t="s">
        <v>372</v>
      </c>
      <c r="M87" s="30" t="s">
        <v>94</v>
      </c>
      <c r="N87" s="49" t="s">
        <v>95</v>
      </c>
      <c r="O87" s="30" t="s">
        <v>381</v>
      </c>
      <c r="P87" s="18">
        <f t="shared" si="7"/>
        <v>40.8945</v>
      </c>
      <c r="Q87" s="18">
        <f t="shared" si="8"/>
        <v>40.8945</v>
      </c>
      <c r="R87" s="49"/>
      <c r="S87" s="49"/>
      <c r="T87" s="49"/>
      <c r="U87" s="49">
        <v>40.8945</v>
      </c>
      <c r="V87" s="49">
        <v>0</v>
      </c>
      <c r="W87" s="49">
        <v>3</v>
      </c>
      <c r="X87" s="30">
        <v>154</v>
      </c>
      <c r="Y87" s="49">
        <v>487</v>
      </c>
      <c r="Z87" s="49">
        <v>3</v>
      </c>
      <c r="AA87" s="49">
        <v>92</v>
      </c>
      <c r="AB87" s="49">
        <v>201</v>
      </c>
      <c r="AC87" s="30" t="s">
        <v>382</v>
      </c>
      <c r="AD87" s="39" t="s">
        <v>103</v>
      </c>
      <c r="AE87" s="51">
        <v>1</v>
      </c>
    </row>
    <row r="88" ht="168.75" spans="1:31">
      <c r="A88" s="33">
        <v>78</v>
      </c>
      <c r="B88" s="30" t="s">
        <v>40</v>
      </c>
      <c r="C88" s="30" t="s">
        <v>41</v>
      </c>
      <c r="D88" s="30" t="s">
        <v>42</v>
      </c>
      <c r="E88" s="30" t="s">
        <v>91</v>
      </c>
      <c r="F88" s="30" t="s">
        <v>383</v>
      </c>
      <c r="G88" s="32" t="s">
        <v>384</v>
      </c>
      <c r="H88" s="49" t="s">
        <v>45</v>
      </c>
      <c r="I88" s="30" t="s">
        <v>383</v>
      </c>
      <c r="J88" s="38">
        <v>45352</v>
      </c>
      <c r="K88" s="38">
        <v>45597</v>
      </c>
      <c r="L88" s="38" t="s">
        <v>372</v>
      </c>
      <c r="M88" s="30" t="s">
        <v>94</v>
      </c>
      <c r="N88" s="49" t="s">
        <v>95</v>
      </c>
      <c r="O88" s="30" t="s">
        <v>385</v>
      </c>
      <c r="P88" s="18">
        <f t="shared" si="7"/>
        <v>11</v>
      </c>
      <c r="Q88" s="18">
        <f t="shared" si="8"/>
        <v>11</v>
      </c>
      <c r="R88" s="49"/>
      <c r="S88" s="49"/>
      <c r="T88" s="49"/>
      <c r="U88" s="49">
        <v>11</v>
      </c>
      <c r="V88" s="49">
        <v>0</v>
      </c>
      <c r="W88" s="49">
        <v>4</v>
      </c>
      <c r="X88" s="30">
        <v>77</v>
      </c>
      <c r="Y88" s="49">
        <v>197</v>
      </c>
      <c r="Z88" s="49">
        <v>4</v>
      </c>
      <c r="AA88" s="49">
        <v>33</v>
      </c>
      <c r="AB88" s="49">
        <v>86</v>
      </c>
      <c r="AC88" s="30" t="s">
        <v>386</v>
      </c>
      <c r="AD88" s="39" t="s">
        <v>103</v>
      </c>
      <c r="AE88" s="51">
        <v>1</v>
      </c>
    </row>
    <row r="89" ht="93.75" spans="1:31">
      <c r="A89" s="33">
        <v>79</v>
      </c>
      <c r="B89" s="30" t="s">
        <v>40</v>
      </c>
      <c r="C89" s="58" t="s">
        <v>41</v>
      </c>
      <c r="D89" s="30" t="s">
        <v>42</v>
      </c>
      <c r="E89" s="49" t="s">
        <v>70</v>
      </c>
      <c r="F89" s="30" t="s">
        <v>387</v>
      </c>
      <c r="G89" s="32" t="s">
        <v>388</v>
      </c>
      <c r="H89" s="30" t="s">
        <v>45</v>
      </c>
      <c r="I89" s="30" t="s">
        <v>387</v>
      </c>
      <c r="J89" s="68">
        <v>45353</v>
      </c>
      <c r="K89" s="68">
        <v>45602</v>
      </c>
      <c r="L89" s="38" t="s">
        <v>372</v>
      </c>
      <c r="M89" s="30" t="s">
        <v>73</v>
      </c>
      <c r="N89" s="49" t="s">
        <v>74</v>
      </c>
      <c r="O89" s="30" t="s">
        <v>389</v>
      </c>
      <c r="P89" s="18">
        <f t="shared" si="7"/>
        <v>20</v>
      </c>
      <c r="Q89" s="18">
        <f t="shared" si="8"/>
        <v>20</v>
      </c>
      <c r="R89" s="30"/>
      <c r="S89" s="30"/>
      <c r="T89" s="30"/>
      <c r="U89" s="30">
        <v>20</v>
      </c>
      <c r="V89" s="30">
        <v>0</v>
      </c>
      <c r="W89" s="30">
        <v>1</v>
      </c>
      <c r="X89" s="30">
        <v>131</v>
      </c>
      <c r="Y89" s="30">
        <v>243</v>
      </c>
      <c r="Z89" s="30">
        <v>0</v>
      </c>
      <c r="AA89" s="30">
        <v>23</v>
      </c>
      <c r="AB89" s="30">
        <v>49</v>
      </c>
      <c r="AC89" s="30" t="s">
        <v>390</v>
      </c>
      <c r="AD89" s="39" t="s">
        <v>103</v>
      </c>
      <c r="AE89" s="51">
        <v>1</v>
      </c>
    </row>
    <row r="90" ht="112.5" spans="1:31">
      <c r="A90" s="33">
        <v>80</v>
      </c>
      <c r="B90" s="30" t="s">
        <v>40</v>
      </c>
      <c r="C90" s="58" t="s">
        <v>41</v>
      </c>
      <c r="D90" s="30" t="s">
        <v>42</v>
      </c>
      <c r="E90" s="49" t="s">
        <v>70</v>
      </c>
      <c r="F90" s="30" t="s">
        <v>391</v>
      </c>
      <c r="G90" s="32" t="s">
        <v>392</v>
      </c>
      <c r="H90" s="30" t="s">
        <v>45</v>
      </c>
      <c r="I90" s="30" t="s">
        <v>391</v>
      </c>
      <c r="J90" s="68">
        <v>45353</v>
      </c>
      <c r="K90" s="68">
        <v>45602</v>
      </c>
      <c r="L90" s="38" t="s">
        <v>372</v>
      </c>
      <c r="M90" s="30" t="s">
        <v>73</v>
      </c>
      <c r="N90" s="49" t="s">
        <v>74</v>
      </c>
      <c r="O90" s="30" t="s">
        <v>393</v>
      </c>
      <c r="P90" s="18">
        <f t="shared" si="7"/>
        <v>34.2624</v>
      </c>
      <c r="Q90" s="18">
        <f t="shared" si="8"/>
        <v>34.2624</v>
      </c>
      <c r="R90" s="30"/>
      <c r="S90" s="30"/>
      <c r="T90" s="30"/>
      <c r="U90" s="30">
        <v>34.2624</v>
      </c>
      <c r="V90" s="30">
        <v>0</v>
      </c>
      <c r="W90" s="30">
        <v>4</v>
      </c>
      <c r="X90" s="30">
        <v>116</v>
      </c>
      <c r="Y90" s="30">
        <v>340</v>
      </c>
      <c r="Z90" s="30">
        <v>4</v>
      </c>
      <c r="AA90" s="30">
        <v>94</v>
      </c>
      <c r="AB90" s="30">
        <v>276</v>
      </c>
      <c r="AC90" s="30" t="s">
        <v>394</v>
      </c>
      <c r="AD90" s="39" t="s">
        <v>103</v>
      </c>
      <c r="AE90" s="51">
        <v>1</v>
      </c>
    </row>
    <row r="91" s="5" customFormat="1" ht="56.25" spans="1:31">
      <c r="A91" s="33">
        <v>81</v>
      </c>
      <c r="B91" s="32" t="s">
        <v>40</v>
      </c>
      <c r="C91" s="48" t="s">
        <v>41</v>
      </c>
      <c r="D91" s="48" t="s">
        <v>42</v>
      </c>
      <c r="E91" s="48" t="s">
        <v>59</v>
      </c>
      <c r="F91" s="48" t="s">
        <v>395</v>
      </c>
      <c r="G91" s="59" t="s">
        <v>396</v>
      </c>
      <c r="H91" s="60" t="s">
        <v>45</v>
      </c>
      <c r="I91" s="48" t="s">
        <v>395</v>
      </c>
      <c r="J91" s="69">
        <v>45352</v>
      </c>
      <c r="K91" s="69">
        <v>45566</v>
      </c>
      <c r="L91" s="38" t="s">
        <v>372</v>
      </c>
      <c r="M91" s="26" t="s">
        <v>62</v>
      </c>
      <c r="N91" s="48" t="s">
        <v>63</v>
      </c>
      <c r="O91" s="59" t="s">
        <v>397</v>
      </c>
      <c r="P91" s="18">
        <f t="shared" si="7"/>
        <v>30.8637</v>
      </c>
      <c r="Q91" s="18">
        <f t="shared" si="8"/>
        <v>30.8637</v>
      </c>
      <c r="R91" s="48"/>
      <c r="S91" s="48"/>
      <c r="T91" s="48"/>
      <c r="U91" s="48">
        <v>30.8637</v>
      </c>
      <c r="V91" s="48"/>
      <c r="W91" s="48">
        <v>6</v>
      </c>
      <c r="X91" s="48">
        <v>72</v>
      </c>
      <c r="Y91" s="48">
        <v>216</v>
      </c>
      <c r="Z91" s="48">
        <v>6</v>
      </c>
      <c r="AA91" s="48">
        <v>35</v>
      </c>
      <c r="AB91" s="48">
        <v>98</v>
      </c>
      <c r="AC91" s="59" t="s">
        <v>398</v>
      </c>
      <c r="AD91" s="39" t="s">
        <v>103</v>
      </c>
      <c r="AE91" s="51">
        <v>1</v>
      </c>
    </row>
    <row r="92" s="5" customFormat="1" ht="43" customHeight="1" spans="1:31">
      <c r="A92" s="33"/>
      <c r="B92" s="57" t="s">
        <v>399</v>
      </c>
      <c r="C92" s="57"/>
      <c r="D92" s="57"/>
      <c r="E92" s="57"/>
      <c r="F92" s="57"/>
      <c r="G92" s="57"/>
      <c r="H92" s="60"/>
      <c r="I92" s="48"/>
      <c r="J92" s="69"/>
      <c r="K92" s="69"/>
      <c r="L92" s="69"/>
      <c r="M92" s="32"/>
      <c r="N92" s="48"/>
      <c r="O92" s="59"/>
      <c r="P92" s="18">
        <f t="shared" si="7"/>
        <v>270.028234</v>
      </c>
      <c r="Q92" s="18">
        <f t="shared" si="8"/>
        <v>270.028234</v>
      </c>
      <c r="R92" s="48">
        <f>SUM(R93:R99)</f>
        <v>102.288034</v>
      </c>
      <c r="S92" s="48">
        <f>SUM(S93:S99)</f>
        <v>0</v>
      </c>
      <c r="T92" s="48"/>
      <c r="U92" s="48">
        <f>SUM(U93:U99)</f>
        <v>167.7402</v>
      </c>
      <c r="V92" s="48">
        <f>SUM(V93:V99)</f>
        <v>0</v>
      </c>
      <c r="W92" s="48"/>
      <c r="X92" s="48"/>
      <c r="Y92" s="48"/>
      <c r="Z92" s="48"/>
      <c r="AA92" s="48"/>
      <c r="AB92" s="48"/>
      <c r="AC92" s="59"/>
      <c r="AD92" s="48"/>
      <c r="AE92" s="51">
        <v>1</v>
      </c>
    </row>
    <row r="93" s="1" customFormat="1" ht="75" spans="1:31">
      <c r="A93" s="26">
        <v>82</v>
      </c>
      <c r="B93" s="26" t="s">
        <v>40</v>
      </c>
      <c r="C93" s="26" t="s">
        <v>400</v>
      </c>
      <c r="D93" s="26" t="s">
        <v>305</v>
      </c>
      <c r="E93" s="26" t="s">
        <v>59</v>
      </c>
      <c r="F93" s="26" t="s">
        <v>120</v>
      </c>
      <c r="G93" s="26" t="s">
        <v>401</v>
      </c>
      <c r="H93" s="26" t="s">
        <v>45</v>
      </c>
      <c r="I93" s="26" t="s">
        <v>120</v>
      </c>
      <c r="J93" s="38">
        <v>45352</v>
      </c>
      <c r="K93" s="38">
        <v>45566</v>
      </c>
      <c r="L93" s="38" t="s">
        <v>46</v>
      </c>
      <c r="M93" s="26" t="s">
        <v>62</v>
      </c>
      <c r="N93" s="26" t="s">
        <v>63</v>
      </c>
      <c r="O93" s="39" t="s">
        <v>402</v>
      </c>
      <c r="P93" s="18">
        <f t="shared" si="7"/>
        <v>29.9122</v>
      </c>
      <c r="Q93" s="18">
        <f t="shared" si="8"/>
        <v>29.9122</v>
      </c>
      <c r="R93" s="26">
        <v>29.9122</v>
      </c>
      <c r="S93" s="26"/>
      <c r="T93" s="26"/>
      <c r="U93" s="26"/>
      <c r="V93" s="26"/>
      <c r="W93" s="26">
        <v>1</v>
      </c>
      <c r="X93" s="26">
        <v>301</v>
      </c>
      <c r="Y93" s="26">
        <v>847</v>
      </c>
      <c r="Z93" s="26">
        <v>1</v>
      </c>
      <c r="AA93" s="26">
        <v>50</v>
      </c>
      <c r="AB93" s="26">
        <v>140</v>
      </c>
      <c r="AC93" s="39" t="s">
        <v>403</v>
      </c>
      <c r="AD93" s="26" t="s">
        <v>136</v>
      </c>
      <c r="AE93" s="51">
        <v>1</v>
      </c>
    </row>
    <row r="94" s="1" customFormat="1" ht="131.25" spans="1:31">
      <c r="A94" s="26">
        <v>83</v>
      </c>
      <c r="B94" s="26" t="s">
        <v>40</v>
      </c>
      <c r="C94" s="26" t="s">
        <v>400</v>
      </c>
      <c r="D94" s="26" t="s">
        <v>305</v>
      </c>
      <c r="E94" s="26" t="s">
        <v>59</v>
      </c>
      <c r="F94" s="26" t="s">
        <v>404</v>
      </c>
      <c r="G94" s="26" t="s">
        <v>405</v>
      </c>
      <c r="H94" s="26" t="s">
        <v>45</v>
      </c>
      <c r="I94" s="26" t="s">
        <v>404</v>
      </c>
      <c r="J94" s="38">
        <v>45352</v>
      </c>
      <c r="K94" s="38">
        <v>45597</v>
      </c>
      <c r="L94" s="38" t="s">
        <v>46</v>
      </c>
      <c r="M94" s="26" t="s">
        <v>62</v>
      </c>
      <c r="N94" s="26" t="s">
        <v>63</v>
      </c>
      <c r="O94" s="39" t="s">
        <v>406</v>
      </c>
      <c r="P94" s="18">
        <f t="shared" si="7"/>
        <v>50</v>
      </c>
      <c r="Q94" s="18">
        <f t="shared" si="8"/>
        <v>50</v>
      </c>
      <c r="R94" s="26"/>
      <c r="S94" s="26"/>
      <c r="T94" s="26"/>
      <c r="U94" s="26">
        <v>50</v>
      </c>
      <c r="V94" s="26"/>
      <c r="W94" s="26">
        <v>1</v>
      </c>
      <c r="X94" s="26">
        <v>4</v>
      </c>
      <c r="Y94" s="26">
        <v>10</v>
      </c>
      <c r="Z94" s="26">
        <v>1</v>
      </c>
      <c r="AA94" s="26">
        <v>7</v>
      </c>
      <c r="AB94" s="26">
        <v>15</v>
      </c>
      <c r="AC94" s="39" t="s">
        <v>407</v>
      </c>
      <c r="AD94" s="26" t="s">
        <v>136</v>
      </c>
      <c r="AE94" s="51">
        <v>1</v>
      </c>
    </row>
    <row r="95" s="4" customFormat="1" ht="150" spans="1:31">
      <c r="A95" s="26">
        <v>84</v>
      </c>
      <c r="B95" s="59" t="s">
        <v>40</v>
      </c>
      <c r="C95" s="59" t="s">
        <v>400</v>
      </c>
      <c r="D95" s="59" t="s">
        <v>305</v>
      </c>
      <c r="E95" s="59" t="s">
        <v>59</v>
      </c>
      <c r="F95" s="59" t="s">
        <v>128</v>
      </c>
      <c r="G95" s="59" t="s">
        <v>408</v>
      </c>
      <c r="H95" s="59" t="s">
        <v>45</v>
      </c>
      <c r="I95" s="59" t="s">
        <v>128</v>
      </c>
      <c r="J95" s="38">
        <v>45352</v>
      </c>
      <c r="K95" s="38">
        <v>45566</v>
      </c>
      <c r="L95" s="38" t="s">
        <v>46</v>
      </c>
      <c r="M95" s="59" t="s">
        <v>62</v>
      </c>
      <c r="N95" s="59" t="s">
        <v>63</v>
      </c>
      <c r="O95" s="59" t="s">
        <v>409</v>
      </c>
      <c r="P95" s="18">
        <f t="shared" si="7"/>
        <v>15</v>
      </c>
      <c r="Q95" s="18">
        <f t="shared" si="8"/>
        <v>15</v>
      </c>
      <c r="R95" s="59"/>
      <c r="S95" s="59"/>
      <c r="T95" s="59"/>
      <c r="U95" s="59">
        <v>15</v>
      </c>
      <c r="V95" s="59">
        <v>0</v>
      </c>
      <c r="W95" s="59">
        <v>1</v>
      </c>
      <c r="X95" s="59">
        <v>40</v>
      </c>
      <c r="Y95" s="59">
        <v>40</v>
      </c>
      <c r="Z95" s="59">
        <v>1</v>
      </c>
      <c r="AA95" s="59">
        <v>40</v>
      </c>
      <c r="AB95" s="59">
        <v>40</v>
      </c>
      <c r="AC95" s="59" t="s">
        <v>410</v>
      </c>
      <c r="AD95" s="39" t="s">
        <v>103</v>
      </c>
      <c r="AE95" s="51">
        <v>1</v>
      </c>
    </row>
    <row r="96" s="1" customFormat="1" ht="93.75" spans="1:31">
      <c r="A96" s="26">
        <v>85</v>
      </c>
      <c r="B96" s="26" t="s">
        <v>40</v>
      </c>
      <c r="C96" s="26" t="s">
        <v>400</v>
      </c>
      <c r="D96" s="26" t="s">
        <v>305</v>
      </c>
      <c r="E96" s="26" t="s">
        <v>77</v>
      </c>
      <c r="F96" s="26" t="s">
        <v>411</v>
      </c>
      <c r="G96" s="26" t="s">
        <v>412</v>
      </c>
      <c r="H96" s="26" t="s">
        <v>45</v>
      </c>
      <c r="I96" s="26" t="s">
        <v>411</v>
      </c>
      <c r="J96" s="38">
        <v>45292</v>
      </c>
      <c r="K96" s="38">
        <v>45627</v>
      </c>
      <c r="L96" s="38" t="s">
        <v>46</v>
      </c>
      <c r="M96" s="26" t="s">
        <v>80</v>
      </c>
      <c r="N96" s="26" t="s">
        <v>81</v>
      </c>
      <c r="O96" s="39" t="s">
        <v>413</v>
      </c>
      <c r="P96" s="18">
        <f t="shared" si="7"/>
        <v>58.7402</v>
      </c>
      <c r="Q96" s="18">
        <f t="shared" si="8"/>
        <v>58.7402</v>
      </c>
      <c r="R96" s="26"/>
      <c r="S96" s="26"/>
      <c r="T96" s="26"/>
      <c r="U96" s="26">
        <v>58.7402</v>
      </c>
      <c r="V96" s="26">
        <v>0</v>
      </c>
      <c r="W96" s="26">
        <v>1</v>
      </c>
      <c r="X96" s="26">
        <v>12</v>
      </c>
      <c r="Y96" s="26">
        <v>30</v>
      </c>
      <c r="Z96" s="26">
        <v>0</v>
      </c>
      <c r="AA96" s="26">
        <v>1</v>
      </c>
      <c r="AB96" s="26">
        <v>3</v>
      </c>
      <c r="AC96" s="39" t="s">
        <v>414</v>
      </c>
      <c r="AD96" s="26" t="s">
        <v>132</v>
      </c>
      <c r="AE96" s="51">
        <v>1</v>
      </c>
    </row>
    <row r="97" s="4" customFormat="1" ht="97" customHeight="1" spans="1:31">
      <c r="A97" s="26">
        <v>86</v>
      </c>
      <c r="B97" s="59" t="s">
        <v>40</v>
      </c>
      <c r="C97" s="59" t="s">
        <v>400</v>
      </c>
      <c r="D97" s="59" t="s">
        <v>305</v>
      </c>
      <c r="E97" s="59" t="s">
        <v>59</v>
      </c>
      <c r="F97" s="59" t="s">
        <v>415</v>
      </c>
      <c r="G97" s="59" t="s">
        <v>416</v>
      </c>
      <c r="H97" s="59" t="s">
        <v>45</v>
      </c>
      <c r="I97" s="59" t="s">
        <v>415</v>
      </c>
      <c r="J97" s="59">
        <v>45444</v>
      </c>
      <c r="K97" s="59">
        <v>45566</v>
      </c>
      <c r="L97" s="59" t="s">
        <v>46</v>
      </c>
      <c r="M97" s="59" t="s">
        <v>62</v>
      </c>
      <c r="N97" s="59" t="s">
        <v>63</v>
      </c>
      <c r="O97" s="59" t="s">
        <v>417</v>
      </c>
      <c r="P97" s="18">
        <f t="shared" si="7"/>
        <v>14</v>
      </c>
      <c r="Q97" s="18">
        <f t="shared" si="8"/>
        <v>14</v>
      </c>
      <c r="R97" s="59">
        <v>14</v>
      </c>
      <c r="S97" s="59"/>
      <c r="T97" s="59"/>
      <c r="U97" s="59"/>
      <c r="V97" s="59"/>
      <c r="W97" s="59"/>
      <c r="X97" s="59"/>
      <c r="Y97" s="59"/>
      <c r="Z97" s="59"/>
      <c r="AA97" s="59"/>
      <c r="AB97" s="59"/>
      <c r="AC97" s="59" t="s">
        <v>418</v>
      </c>
      <c r="AD97" s="59" t="s">
        <v>418</v>
      </c>
      <c r="AE97" s="51">
        <v>1</v>
      </c>
    </row>
    <row r="98" s="1" customFormat="1" ht="56.25" spans="1:31">
      <c r="A98" s="26">
        <v>87</v>
      </c>
      <c r="B98" s="34" t="s">
        <v>40</v>
      </c>
      <c r="C98" s="34" t="s">
        <v>400</v>
      </c>
      <c r="D98" s="34" t="s">
        <v>305</v>
      </c>
      <c r="E98" s="34" t="s">
        <v>59</v>
      </c>
      <c r="F98" s="34" t="s">
        <v>120</v>
      </c>
      <c r="G98" s="34" t="s">
        <v>419</v>
      </c>
      <c r="H98" s="34" t="s">
        <v>45</v>
      </c>
      <c r="I98" s="34" t="s">
        <v>120</v>
      </c>
      <c r="J98" s="44">
        <v>45352</v>
      </c>
      <c r="K98" s="44">
        <v>45566</v>
      </c>
      <c r="L98" s="42" t="s">
        <v>46</v>
      </c>
      <c r="M98" s="34" t="s">
        <v>62</v>
      </c>
      <c r="N98" s="34" t="s">
        <v>63</v>
      </c>
      <c r="O98" s="34" t="s">
        <v>420</v>
      </c>
      <c r="P98" s="18">
        <f t="shared" si="7"/>
        <v>40</v>
      </c>
      <c r="Q98" s="18">
        <f t="shared" si="8"/>
        <v>40</v>
      </c>
      <c r="R98" s="42">
        <v>40</v>
      </c>
      <c r="S98" s="26"/>
      <c r="T98" s="26"/>
      <c r="U98" s="26"/>
      <c r="V98" s="26"/>
      <c r="W98" s="26">
        <v>1</v>
      </c>
      <c r="X98" s="26">
        <v>6</v>
      </c>
      <c r="Y98" s="26">
        <v>13</v>
      </c>
      <c r="Z98" s="26">
        <v>1</v>
      </c>
      <c r="AA98" s="26">
        <v>20</v>
      </c>
      <c r="AB98" s="26">
        <v>36</v>
      </c>
      <c r="AC98" s="39" t="s">
        <v>418</v>
      </c>
      <c r="AD98" s="39" t="s">
        <v>421</v>
      </c>
      <c r="AE98" s="51">
        <v>1</v>
      </c>
    </row>
    <row r="99" s="4" customFormat="1" ht="56.25" spans="1:31">
      <c r="A99" s="26">
        <v>88</v>
      </c>
      <c r="B99" s="26" t="s">
        <v>40</v>
      </c>
      <c r="C99" s="26" t="s">
        <v>400</v>
      </c>
      <c r="D99" s="26" t="s">
        <v>305</v>
      </c>
      <c r="E99" s="26" t="s">
        <v>77</v>
      </c>
      <c r="F99" s="26" t="s">
        <v>422</v>
      </c>
      <c r="G99" s="26" t="s">
        <v>423</v>
      </c>
      <c r="H99" s="26" t="s">
        <v>45</v>
      </c>
      <c r="I99" s="26" t="s">
        <v>422</v>
      </c>
      <c r="J99" s="26" t="s">
        <v>147</v>
      </c>
      <c r="K99" s="38">
        <v>45505</v>
      </c>
      <c r="L99" s="38" t="s">
        <v>46</v>
      </c>
      <c r="M99" s="26" t="s">
        <v>80</v>
      </c>
      <c r="N99" s="26" t="s">
        <v>81</v>
      </c>
      <c r="O99" s="26" t="s">
        <v>424</v>
      </c>
      <c r="P99" s="18">
        <f t="shared" si="7"/>
        <v>62.375834</v>
      </c>
      <c r="Q99" s="18">
        <f t="shared" si="8"/>
        <v>62.375834</v>
      </c>
      <c r="R99" s="26">
        <v>18.375834</v>
      </c>
      <c r="S99" s="26"/>
      <c r="T99" s="26"/>
      <c r="U99" s="26">
        <v>44</v>
      </c>
      <c r="V99" s="26">
        <v>0</v>
      </c>
      <c r="W99" s="26">
        <v>1</v>
      </c>
      <c r="X99" s="26">
        <v>25</v>
      </c>
      <c r="Y99" s="26">
        <v>55</v>
      </c>
      <c r="Z99" s="26">
        <v>0</v>
      </c>
      <c r="AA99" s="26">
        <v>1</v>
      </c>
      <c r="AB99" s="26">
        <v>3</v>
      </c>
      <c r="AC99" s="26" t="s">
        <v>425</v>
      </c>
      <c r="AD99" s="26" t="s">
        <v>132</v>
      </c>
      <c r="AE99" s="51">
        <v>1</v>
      </c>
    </row>
    <row r="100" ht="43" customHeight="1" spans="1:31">
      <c r="A100" s="25"/>
      <c r="B100" s="23" t="s">
        <v>426</v>
      </c>
      <c r="C100" s="23"/>
      <c r="D100" s="23"/>
      <c r="E100" s="23"/>
      <c r="F100" s="23"/>
      <c r="G100" s="24"/>
      <c r="H100" s="61"/>
      <c r="I100" s="61"/>
      <c r="J100" s="61"/>
      <c r="K100" s="61"/>
      <c r="L100" s="61"/>
      <c r="M100" s="61"/>
      <c r="N100" s="61"/>
      <c r="O100" s="70"/>
      <c r="P100" s="18">
        <f t="shared" si="7"/>
        <v>2910.617598</v>
      </c>
      <c r="Q100" s="18">
        <f t="shared" si="8"/>
        <v>2910.617598</v>
      </c>
      <c r="R100" s="81">
        <f>R101+R115+R132+R140</f>
        <v>1344.098186</v>
      </c>
      <c r="S100" s="81">
        <f>S101+S115+S132+S140</f>
        <v>365.34</v>
      </c>
      <c r="T100" s="81">
        <f>T101+T115+T132+T140</f>
        <v>436.506712</v>
      </c>
      <c r="U100" s="81">
        <f>U101+U115+U132+U140</f>
        <v>764.6727</v>
      </c>
      <c r="V100" s="81">
        <f>V101+V115+V132+V140</f>
        <v>0</v>
      </c>
      <c r="W100" s="82"/>
      <c r="X100" s="82"/>
      <c r="Y100" s="82"/>
      <c r="Z100" s="82"/>
      <c r="AA100" s="82"/>
      <c r="AB100" s="82"/>
      <c r="AC100" s="70"/>
      <c r="AD100" s="61"/>
      <c r="AE100" s="51"/>
    </row>
    <row r="101" ht="38" customHeight="1" spans="1:31">
      <c r="A101" s="25"/>
      <c r="B101" s="23" t="s">
        <v>427</v>
      </c>
      <c r="C101" s="23"/>
      <c r="D101" s="23"/>
      <c r="E101" s="23"/>
      <c r="F101" s="23"/>
      <c r="G101" s="24"/>
      <c r="H101" s="61"/>
      <c r="I101" s="61"/>
      <c r="J101" s="61"/>
      <c r="K101" s="61"/>
      <c r="L101" s="61"/>
      <c r="M101" s="61"/>
      <c r="N101" s="61"/>
      <c r="O101" s="70"/>
      <c r="P101" s="18">
        <f t="shared" si="7"/>
        <v>933.826024</v>
      </c>
      <c r="Q101" s="18">
        <f t="shared" si="8"/>
        <v>933.826024</v>
      </c>
      <c r="R101" s="81">
        <f>SUM(R102:R114)</f>
        <v>464.6985</v>
      </c>
      <c r="S101" s="81">
        <f>SUM(S102:S114)</f>
        <v>344.14</v>
      </c>
      <c r="T101" s="81">
        <f>SUM(T102:T114)</f>
        <v>124.987524</v>
      </c>
      <c r="U101" s="81">
        <f>SUM(U102:U114)</f>
        <v>0</v>
      </c>
      <c r="V101" s="81">
        <f>SUM(V102:V114)</f>
        <v>0</v>
      </c>
      <c r="W101" s="82"/>
      <c r="X101" s="82"/>
      <c r="Y101" s="82"/>
      <c r="Z101" s="82"/>
      <c r="AA101" s="82"/>
      <c r="AB101" s="82"/>
      <c r="AC101" s="70"/>
      <c r="AD101" s="61"/>
      <c r="AE101" s="51"/>
    </row>
    <row r="102" ht="56.25" spans="1:31">
      <c r="A102" s="33">
        <v>89</v>
      </c>
      <c r="B102" s="30" t="s">
        <v>428</v>
      </c>
      <c r="C102" s="30" t="s">
        <v>429</v>
      </c>
      <c r="D102" s="30" t="s">
        <v>430</v>
      </c>
      <c r="E102" s="46" t="s">
        <v>91</v>
      </c>
      <c r="F102" s="46" t="s">
        <v>177</v>
      </c>
      <c r="G102" s="46" t="s">
        <v>431</v>
      </c>
      <c r="H102" s="46" t="s">
        <v>45</v>
      </c>
      <c r="I102" s="46" t="s">
        <v>179</v>
      </c>
      <c r="J102" s="68">
        <v>45383</v>
      </c>
      <c r="K102" s="68">
        <v>45444</v>
      </c>
      <c r="L102" s="68" t="s">
        <v>432</v>
      </c>
      <c r="M102" s="46" t="s">
        <v>94</v>
      </c>
      <c r="N102" s="30" t="s">
        <v>95</v>
      </c>
      <c r="O102" s="46" t="s">
        <v>433</v>
      </c>
      <c r="P102" s="18">
        <f t="shared" ref="P102:P133" si="9">Q102+V102</f>
        <v>56</v>
      </c>
      <c r="Q102" s="18">
        <f t="shared" ref="Q102:Q133" si="10">R102+S102+T102+U102</f>
        <v>56</v>
      </c>
      <c r="R102" s="46">
        <v>56</v>
      </c>
      <c r="S102" s="46"/>
      <c r="T102" s="46"/>
      <c r="U102" s="46"/>
      <c r="V102" s="46">
        <v>0</v>
      </c>
      <c r="W102" s="46">
        <v>4</v>
      </c>
      <c r="X102" s="26">
        <v>234</v>
      </c>
      <c r="Y102" s="26">
        <v>618</v>
      </c>
      <c r="Z102" s="46">
        <v>0</v>
      </c>
      <c r="AA102" s="26">
        <v>136</v>
      </c>
      <c r="AB102" s="26">
        <v>357</v>
      </c>
      <c r="AC102" s="46" t="s">
        <v>434</v>
      </c>
      <c r="AD102" s="30"/>
      <c r="AE102" s="51">
        <v>1</v>
      </c>
    </row>
    <row r="103" ht="37.5" spans="1:31">
      <c r="A103" s="33">
        <v>90</v>
      </c>
      <c r="B103" s="30" t="s">
        <v>428</v>
      </c>
      <c r="C103" s="30" t="s">
        <v>429</v>
      </c>
      <c r="D103" s="30" t="s">
        <v>430</v>
      </c>
      <c r="E103" s="30" t="s">
        <v>91</v>
      </c>
      <c r="F103" s="26" t="s">
        <v>435</v>
      </c>
      <c r="G103" s="26" t="s">
        <v>436</v>
      </c>
      <c r="H103" s="26" t="s">
        <v>45</v>
      </c>
      <c r="I103" s="26" t="s">
        <v>437</v>
      </c>
      <c r="J103" s="68">
        <v>45352</v>
      </c>
      <c r="K103" s="68">
        <v>45566</v>
      </c>
      <c r="L103" s="68" t="s">
        <v>432</v>
      </c>
      <c r="M103" s="30" t="s">
        <v>94</v>
      </c>
      <c r="N103" s="30" t="s">
        <v>95</v>
      </c>
      <c r="O103" s="32" t="s">
        <v>438</v>
      </c>
      <c r="P103" s="18">
        <f t="shared" si="9"/>
        <v>20.8408</v>
      </c>
      <c r="Q103" s="18">
        <f t="shared" si="10"/>
        <v>20.8408</v>
      </c>
      <c r="R103" s="30">
        <v>20.8408</v>
      </c>
      <c r="S103" s="30"/>
      <c r="T103" s="30"/>
      <c r="U103" s="30"/>
      <c r="V103" s="30">
        <v>0</v>
      </c>
      <c r="W103" s="32">
        <v>3</v>
      </c>
      <c r="X103" s="32">
        <v>346</v>
      </c>
      <c r="Y103" s="32">
        <v>1024</v>
      </c>
      <c r="Z103" s="32">
        <v>3</v>
      </c>
      <c r="AA103" s="92">
        <v>104</v>
      </c>
      <c r="AB103" s="92">
        <v>310</v>
      </c>
      <c r="AC103" s="26" t="s">
        <v>439</v>
      </c>
      <c r="AD103" s="30"/>
      <c r="AE103" s="51">
        <v>1</v>
      </c>
    </row>
    <row r="104" ht="37.5" spans="1:31">
      <c r="A104" s="33">
        <v>91</v>
      </c>
      <c r="B104" s="33" t="s">
        <v>428</v>
      </c>
      <c r="C104" s="33" t="s">
        <v>429</v>
      </c>
      <c r="D104" s="33" t="s">
        <v>430</v>
      </c>
      <c r="E104" s="26" t="s">
        <v>77</v>
      </c>
      <c r="F104" s="26" t="s">
        <v>440</v>
      </c>
      <c r="G104" s="26" t="s">
        <v>441</v>
      </c>
      <c r="H104" s="26" t="s">
        <v>45</v>
      </c>
      <c r="I104" s="26" t="s">
        <v>440</v>
      </c>
      <c r="J104" s="68">
        <v>45383</v>
      </c>
      <c r="K104" s="68">
        <v>45627</v>
      </c>
      <c r="L104" s="68" t="s">
        <v>432</v>
      </c>
      <c r="M104" s="26" t="s">
        <v>80</v>
      </c>
      <c r="N104" s="26" t="s">
        <v>81</v>
      </c>
      <c r="O104" s="26" t="s">
        <v>442</v>
      </c>
      <c r="P104" s="18">
        <f t="shared" si="9"/>
        <v>259.14</v>
      </c>
      <c r="Q104" s="18">
        <f t="shared" si="10"/>
        <v>259.14</v>
      </c>
      <c r="R104" s="26">
        <v>185</v>
      </c>
      <c r="S104" s="26">
        <v>74.14</v>
      </c>
      <c r="T104" s="26"/>
      <c r="U104" s="26"/>
      <c r="V104" s="26">
        <v>0</v>
      </c>
      <c r="W104" s="26">
        <v>4</v>
      </c>
      <c r="X104" s="26">
        <v>232</v>
      </c>
      <c r="Y104" s="26">
        <v>658</v>
      </c>
      <c r="Z104" s="26">
        <v>0</v>
      </c>
      <c r="AA104" s="26">
        <v>2</v>
      </c>
      <c r="AB104" s="26">
        <v>4</v>
      </c>
      <c r="AC104" s="26" t="s">
        <v>443</v>
      </c>
      <c r="AD104" s="33"/>
      <c r="AE104" s="51">
        <v>1</v>
      </c>
    </row>
    <row r="105" ht="75" spans="1:31">
      <c r="A105" s="33">
        <v>92</v>
      </c>
      <c r="B105" s="30" t="s">
        <v>444</v>
      </c>
      <c r="C105" s="30" t="s">
        <v>445</v>
      </c>
      <c r="D105" s="30" t="s">
        <v>430</v>
      </c>
      <c r="E105" s="30" t="s">
        <v>52</v>
      </c>
      <c r="F105" s="26" t="s">
        <v>116</v>
      </c>
      <c r="G105" s="26" t="s">
        <v>446</v>
      </c>
      <c r="H105" s="26" t="s">
        <v>45</v>
      </c>
      <c r="I105" s="26" t="s">
        <v>447</v>
      </c>
      <c r="J105" s="68">
        <v>45413</v>
      </c>
      <c r="K105" s="68">
        <v>45474</v>
      </c>
      <c r="L105" s="68" t="s">
        <v>432</v>
      </c>
      <c r="M105" s="26" t="s">
        <v>55</v>
      </c>
      <c r="N105" s="30" t="s">
        <v>56</v>
      </c>
      <c r="O105" s="26" t="s">
        <v>448</v>
      </c>
      <c r="P105" s="18">
        <f t="shared" si="9"/>
        <v>19</v>
      </c>
      <c r="Q105" s="18">
        <f t="shared" si="10"/>
        <v>19</v>
      </c>
      <c r="R105" s="49">
        <v>19</v>
      </c>
      <c r="S105" s="49"/>
      <c r="T105" s="49"/>
      <c r="U105" s="49"/>
      <c r="V105" s="49"/>
      <c r="W105" s="46">
        <v>1</v>
      </c>
      <c r="X105" s="46">
        <v>42</v>
      </c>
      <c r="Y105" s="46">
        <v>116</v>
      </c>
      <c r="Z105" s="46">
        <v>1</v>
      </c>
      <c r="AA105" s="46">
        <v>48</v>
      </c>
      <c r="AB105" s="46">
        <v>90</v>
      </c>
      <c r="AC105" s="26" t="s">
        <v>449</v>
      </c>
      <c r="AD105" s="49"/>
      <c r="AE105" s="51">
        <v>1</v>
      </c>
    </row>
    <row r="106" ht="37.5" spans="1:32">
      <c r="A106" s="33">
        <v>93</v>
      </c>
      <c r="B106" s="62" t="s">
        <v>428</v>
      </c>
      <c r="C106" s="62" t="s">
        <v>429</v>
      </c>
      <c r="D106" s="62" t="s">
        <v>430</v>
      </c>
      <c r="E106" s="48" t="s">
        <v>59</v>
      </c>
      <c r="F106" s="48" t="s">
        <v>450</v>
      </c>
      <c r="G106" s="60" t="s">
        <v>451</v>
      </c>
      <c r="H106" s="63" t="s">
        <v>45</v>
      </c>
      <c r="I106" s="60" t="s">
        <v>452</v>
      </c>
      <c r="J106" s="71">
        <v>45352</v>
      </c>
      <c r="K106" s="71">
        <v>45566</v>
      </c>
      <c r="L106" s="68" t="s">
        <v>432</v>
      </c>
      <c r="M106" s="32" t="s">
        <v>62</v>
      </c>
      <c r="N106" s="48" t="s">
        <v>63</v>
      </c>
      <c r="O106" s="46" t="s">
        <v>453</v>
      </c>
      <c r="P106" s="18">
        <f t="shared" si="9"/>
        <v>62.5577</v>
      </c>
      <c r="Q106" s="18">
        <f t="shared" si="10"/>
        <v>62.5577</v>
      </c>
      <c r="R106" s="48">
        <v>62.5577</v>
      </c>
      <c r="S106" s="48"/>
      <c r="T106" s="48"/>
      <c r="U106" s="48"/>
      <c r="V106" s="48"/>
      <c r="W106" s="48">
        <v>5</v>
      </c>
      <c r="X106" s="26">
        <v>390</v>
      </c>
      <c r="Y106" s="26">
        <v>1081</v>
      </c>
      <c r="Z106" s="48">
        <v>5</v>
      </c>
      <c r="AA106" s="26">
        <v>165</v>
      </c>
      <c r="AB106" s="26">
        <v>352</v>
      </c>
      <c r="AC106" s="46" t="s">
        <v>454</v>
      </c>
      <c r="AD106" s="48"/>
      <c r="AE106" s="51">
        <v>1</v>
      </c>
      <c r="AF106" s="93"/>
    </row>
    <row r="107" ht="150" spans="1:31">
      <c r="A107" s="33">
        <v>94</v>
      </c>
      <c r="B107" s="30" t="s">
        <v>428</v>
      </c>
      <c r="C107" s="30" t="s">
        <v>429</v>
      </c>
      <c r="D107" s="30" t="s">
        <v>430</v>
      </c>
      <c r="E107" s="30" t="s">
        <v>43</v>
      </c>
      <c r="F107" s="30" t="s">
        <v>455</v>
      </c>
      <c r="G107" s="32" t="s">
        <v>456</v>
      </c>
      <c r="H107" s="30" t="s">
        <v>45</v>
      </c>
      <c r="I107" s="30" t="s">
        <v>455</v>
      </c>
      <c r="J107" s="69">
        <v>45383</v>
      </c>
      <c r="K107" s="69">
        <v>45474</v>
      </c>
      <c r="L107" s="68" t="s">
        <v>432</v>
      </c>
      <c r="M107" s="30" t="s">
        <v>47</v>
      </c>
      <c r="N107" s="30" t="s">
        <v>48</v>
      </c>
      <c r="O107" s="30" t="s">
        <v>457</v>
      </c>
      <c r="P107" s="18">
        <f t="shared" si="9"/>
        <v>10.5</v>
      </c>
      <c r="Q107" s="18">
        <f t="shared" si="10"/>
        <v>10.5</v>
      </c>
      <c r="R107" s="30">
        <v>10.5</v>
      </c>
      <c r="S107" s="30"/>
      <c r="T107" s="30"/>
      <c r="U107" s="30"/>
      <c r="V107" s="30"/>
      <c r="W107" s="30">
        <v>1</v>
      </c>
      <c r="X107" s="30">
        <v>203</v>
      </c>
      <c r="Y107" s="30">
        <v>598</v>
      </c>
      <c r="Z107" s="30">
        <v>2</v>
      </c>
      <c r="AA107" s="30">
        <v>2</v>
      </c>
      <c r="AB107" s="30">
        <v>2</v>
      </c>
      <c r="AC107" s="30" t="s">
        <v>458</v>
      </c>
      <c r="AD107" s="30"/>
      <c r="AE107" s="51">
        <v>1</v>
      </c>
    </row>
    <row r="108" ht="93.75" spans="1:31">
      <c r="A108" s="33">
        <v>95</v>
      </c>
      <c r="B108" s="30" t="s">
        <v>444</v>
      </c>
      <c r="C108" s="30" t="s">
        <v>429</v>
      </c>
      <c r="D108" s="30" t="s">
        <v>430</v>
      </c>
      <c r="E108" s="49" t="s">
        <v>70</v>
      </c>
      <c r="F108" s="30" t="s">
        <v>459</v>
      </c>
      <c r="G108" s="32" t="s">
        <v>460</v>
      </c>
      <c r="H108" s="49" t="s">
        <v>45</v>
      </c>
      <c r="I108" s="30" t="s">
        <v>459</v>
      </c>
      <c r="J108" s="68">
        <v>45355</v>
      </c>
      <c r="K108" s="68">
        <v>45600</v>
      </c>
      <c r="L108" s="68" t="s">
        <v>432</v>
      </c>
      <c r="M108" s="30" t="s">
        <v>73</v>
      </c>
      <c r="N108" s="49" t="s">
        <v>74</v>
      </c>
      <c r="O108" s="30" t="s">
        <v>461</v>
      </c>
      <c r="P108" s="18">
        <f t="shared" si="9"/>
        <v>72.8</v>
      </c>
      <c r="Q108" s="18">
        <f t="shared" si="10"/>
        <v>72.8</v>
      </c>
      <c r="R108" s="49">
        <v>72.8</v>
      </c>
      <c r="S108" s="49"/>
      <c r="T108" s="49"/>
      <c r="U108" s="49"/>
      <c r="V108" s="49"/>
      <c r="W108" s="49">
        <v>2</v>
      </c>
      <c r="X108" s="49">
        <v>178</v>
      </c>
      <c r="Y108" s="49">
        <v>483</v>
      </c>
      <c r="Z108" s="49"/>
      <c r="AA108" s="49">
        <v>29</v>
      </c>
      <c r="AB108" s="49">
        <v>71</v>
      </c>
      <c r="AC108" s="30" t="s">
        <v>462</v>
      </c>
      <c r="AD108" s="30"/>
      <c r="AE108" s="51">
        <v>1</v>
      </c>
    </row>
    <row r="109" ht="75" spans="1:31">
      <c r="A109" s="33">
        <v>96</v>
      </c>
      <c r="B109" s="30" t="s">
        <v>428</v>
      </c>
      <c r="C109" s="30" t="s">
        <v>429</v>
      </c>
      <c r="D109" s="30" t="s">
        <v>430</v>
      </c>
      <c r="E109" s="30" t="s">
        <v>463</v>
      </c>
      <c r="F109" s="26" t="s">
        <v>464</v>
      </c>
      <c r="G109" s="26" t="s">
        <v>465</v>
      </c>
      <c r="H109" s="30" t="s">
        <v>45</v>
      </c>
      <c r="I109" s="26" t="s">
        <v>466</v>
      </c>
      <c r="J109" s="68">
        <v>45416</v>
      </c>
      <c r="K109" s="68">
        <v>45477</v>
      </c>
      <c r="L109" s="68" t="s">
        <v>432</v>
      </c>
      <c r="M109" s="30" t="s">
        <v>55</v>
      </c>
      <c r="N109" s="26" t="s">
        <v>56</v>
      </c>
      <c r="O109" s="26" t="s">
        <v>467</v>
      </c>
      <c r="P109" s="18">
        <f t="shared" si="9"/>
        <v>38</v>
      </c>
      <c r="Q109" s="18">
        <f t="shared" si="10"/>
        <v>38</v>
      </c>
      <c r="R109" s="32">
        <v>38</v>
      </c>
      <c r="S109" s="32"/>
      <c r="T109" s="32"/>
      <c r="U109" s="32"/>
      <c r="V109" s="32"/>
      <c r="W109" s="46">
        <v>1</v>
      </c>
      <c r="X109" s="46">
        <v>42</v>
      </c>
      <c r="Y109" s="46">
        <v>116</v>
      </c>
      <c r="Z109" s="46">
        <v>1</v>
      </c>
      <c r="AA109" s="46">
        <v>10</v>
      </c>
      <c r="AB109" s="46">
        <v>21</v>
      </c>
      <c r="AC109" s="26" t="s">
        <v>449</v>
      </c>
      <c r="AD109" s="32"/>
      <c r="AE109" s="51">
        <v>1</v>
      </c>
    </row>
    <row r="110" ht="37.5" spans="1:31">
      <c r="A110" s="33">
        <v>97</v>
      </c>
      <c r="B110" s="34" t="s">
        <v>428</v>
      </c>
      <c r="C110" s="34" t="s">
        <v>429</v>
      </c>
      <c r="D110" s="34" t="s">
        <v>430</v>
      </c>
      <c r="E110" s="34" t="s">
        <v>84</v>
      </c>
      <c r="F110" s="34" t="s">
        <v>468</v>
      </c>
      <c r="G110" s="34" t="s">
        <v>469</v>
      </c>
      <c r="H110" s="34" t="s">
        <v>45</v>
      </c>
      <c r="I110" s="34" t="s">
        <v>84</v>
      </c>
      <c r="J110" s="43">
        <v>45444</v>
      </c>
      <c r="K110" s="43">
        <v>45566</v>
      </c>
      <c r="L110" s="34" t="s">
        <v>470</v>
      </c>
      <c r="M110" s="34" t="s">
        <v>87</v>
      </c>
      <c r="N110" s="34" t="s">
        <v>471</v>
      </c>
      <c r="O110" s="34" t="s">
        <v>472</v>
      </c>
      <c r="P110" s="18">
        <f t="shared" si="9"/>
        <v>19.987524</v>
      </c>
      <c r="Q110" s="18">
        <f t="shared" si="10"/>
        <v>19.987524</v>
      </c>
      <c r="R110" s="50"/>
      <c r="S110" s="49"/>
      <c r="T110" s="48">
        <v>19.987524</v>
      </c>
      <c r="U110" s="49"/>
      <c r="V110" s="83"/>
      <c r="W110" s="48">
        <v>1</v>
      </c>
      <c r="X110" s="48">
        <v>30</v>
      </c>
      <c r="Y110" s="48">
        <v>100</v>
      </c>
      <c r="Z110" s="48">
        <v>1</v>
      </c>
      <c r="AA110" s="48">
        <v>5</v>
      </c>
      <c r="AB110" s="48">
        <v>20</v>
      </c>
      <c r="AC110" s="34" t="s">
        <v>443</v>
      </c>
      <c r="AD110" s="34"/>
      <c r="AE110" s="51">
        <v>1</v>
      </c>
    </row>
    <row r="111" ht="37.5" spans="1:31">
      <c r="A111" s="33">
        <v>98</v>
      </c>
      <c r="B111" s="34" t="s">
        <v>428</v>
      </c>
      <c r="C111" s="34" t="s">
        <v>429</v>
      </c>
      <c r="D111" s="34" t="s">
        <v>430</v>
      </c>
      <c r="E111" s="34" t="s">
        <v>70</v>
      </c>
      <c r="F111" s="34" t="s">
        <v>473</v>
      </c>
      <c r="G111" s="34" t="s">
        <v>474</v>
      </c>
      <c r="H111" s="34" t="s">
        <v>45</v>
      </c>
      <c r="I111" s="34" t="s">
        <v>70</v>
      </c>
      <c r="J111" s="43">
        <v>45444</v>
      </c>
      <c r="K111" s="43">
        <v>45566</v>
      </c>
      <c r="L111" s="34" t="s">
        <v>470</v>
      </c>
      <c r="M111" s="34" t="s">
        <v>73</v>
      </c>
      <c r="N111" s="34" t="s">
        <v>471</v>
      </c>
      <c r="O111" s="34" t="s">
        <v>475</v>
      </c>
      <c r="P111" s="18">
        <f t="shared" si="9"/>
        <v>20</v>
      </c>
      <c r="Q111" s="18">
        <f t="shared" si="10"/>
        <v>20</v>
      </c>
      <c r="R111" s="50"/>
      <c r="S111" s="49"/>
      <c r="T111" s="60">
        <v>20</v>
      </c>
      <c r="U111" s="49"/>
      <c r="V111" s="49"/>
      <c r="W111" s="60">
        <v>1</v>
      </c>
      <c r="X111" s="60">
        <v>35</v>
      </c>
      <c r="Y111" s="60">
        <v>125</v>
      </c>
      <c r="Z111" s="60">
        <v>1</v>
      </c>
      <c r="AA111" s="60">
        <v>3</v>
      </c>
      <c r="AB111" s="60">
        <v>16</v>
      </c>
      <c r="AC111" s="34" t="s">
        <v>443</v>
      </c>
      <c r="AD111" s="34"/>
      <c r="AE111" s="51">
        <v>1</v>
      </c>
    </row>
    <row r="112" ht="37.5" spans="1:31">
      <c r="A112" s="33">
        <v>99</v>
      </c>
      <c r="B112" s="34" t="s">
        <v>428</v>
      </c>
      <c r="C112" s="34" t="s">
        <v>429</v>
      </c>
      <c r="D112" s="34" t="s">
        <v>430</v>
      </c>
      <c r="E112" s="34" t="s">
        <v>59</v>
      </c>
      <c r="F112" s="34" t="s">
        <v>476</v>
      </c>
      <c r="G112" s="34" t="s">
        <v>477</v>
      </c>
      <c r="H112" s="34" t="s">
        <v>45</v>
      </c>
      <c r="I112" s="34" t="s">
        <v>59</v>
      </c>
      <c r="J112" s="43">
        <v>45444</v>
      </c>
      <c r="K112" s="43">
        <v>45566</v>
      </c>
      <c r="L112" s="34" t="s">
        <v>470</v>
      </c>
      <c r="M112" s="34" t="s">
        <v>470</v>
      </c>
      <c r="N112" s="34" t="s">
        <v>471</v>
      </c>
      <c r="O112" s="34" t="s">
        <v>478</v>
      </c>
      <c r="P112" s="18">
        <f t="shared" si="9"/>
        <v>35</v>
      </c>
      <c r="Q112" s="18">
        <f t="shared" si="10"/>
        <v>35</v>
      </c>
      <c r="R112" s="50"/>
      <c r="S112" s="49"/>
      <c r="T112" s="60">
        <v>35</v>
      </c>
      <c r="U112" s="49"/>
      <c r="V112" s="49"/>
      <c r="W112" s="60">
        <v>1</v>
      </c>
      <c r="X112" s="60">
        <v>42</v>
      </c>
      <c r="Y112" s="60">
        <v>138</v>
      </c>
      <c r="Z112" s="60">
        <v>1</v>
      </c>
      <c r="AA112" s="60">
        <v>6</v>
      </c>
      <c r="AB112" s="60">
        <v>22</v>
      </c>
      <c r="AC112" s="34" t="s">
        <v>443</v>
      </c>
      <c r="AD112" s="34"/>
      <c r="AE112" s="51">
        <v>1</v>
      </c>
    </row>
    <row r="113" ht="75" spans="1:31">
      <c r="A113" s="33">
        <v>100</v>
      </c>
      <c r="B113" s="34" t="s">
        <v>428</v>
      </c>
      <c r="C113" s="34" t="s">
        <v>429</v>
      </c>
      <c r="D113" s="34" t="s">
        <v>430</v>
      </c>
      <c r="E113" s="34" t="s">
        <v>91</v>
      </c>
      <c r="F113" s="34" t="s">
        <v>479</v>
      </c>
      <c r="G113" s="34" t="s">
        <v>480</v>
      </c>
      <c r="H113" s="34" t="s">
        <v>45</v>
      </c>
      <c r="I113" s="34" t="s">
        <v>91</v>
      </c>
      <c r="J113" s="43">
        <v>45444</v>
      </c>
      <c r="K113" s="43">
        <v>45597</v>
      </c>
      <c r="L113" s="34" t="s">
        <v>470</v>
      </c>
      <c r="M113" s="34" t="s">
        <v>470</v>
      </c>
      <c r="N113" s="34" t="s">
        <v>471</v>
      </c>
      <c r="O113" s="34" t="s">
        <v>481</v>
      </c>
      <c r="P113" s="18">
        <f t="shared" si="9"/>
        <v>50</v>
      </c>
      <c r="Q113" s="18">
        <f t="shared" si="10"/>
        <v>50</v>
      </c>
      <c r="R113" s="50"/>
      <c r="S113" s="49"/>
      <c r="T113" s="60">
        <v>50</v>
      </c>
      <c r="U113" s="49"/>
      <c r="V113" s="49"/>
      <c r="W113" s="60">
        <v>1</v>
      </c>
      <c r="X113" s="60">
        <v>53</v>
      </c>
      <c r="Y113" s="60">
        <v>157</v>
      </c>
      <c r="Z113" s="60">
        <v>1</v>
      </c>
      <c r="AA113" s="60">
        <v>4</v>
      </c>
      <c r="AB113" s="60">
        <v>19</v>
      </c>
      <c r="AC113" s="34" t="s">
        <v>443</v>
      </c>
      <c r="AD113" s="34"/>
      <c r="AE113" s="51">
        <v>1</v>
      </c>
    </row>
    <row r="114" ht="262.5" spans="1:31">
      <c r="A114" s="33">
        <v>101</v>
      </c>
      <c r="B114" s="33" t="s">
        <v>428</v>
      </c>
      <c r="C114" s="33" t="s">
        <v>429</v>
      </c>
      <c r="D114" s="33" t="s">
        <v>430</v>
      </c>
      <c r="E114" s="33" t="s">
        <v>52</v>
      </c>
      <c r="F114" s="33" t="s">
        <v>482</v>
      </c>
      <c r="G114" s="26" t="s">
        <v>483</v>
      </c>
      <c r="H114" s="33" t="s">
        <v>45</v>
      </c>
      <c r="I114" s="33" t="s">
        <v>482</v>
      </c>
      <c r="J114" s="68">
        <v>45416</v>
      </c>
      <c r="K114" s="68">
        <v>45600</v>
      </c>
      <c r="L114" s="68" t="s">
        <v>484</v>
      </c>
      <c r="M114" s="33" t="s">
        <v>55</v>
      </c>
      <c r="N114" s="33" t="s">
        <v>56</v>
      </c>
      <c r="O114" s="33" t="s">
        <v>485</v>
      </c>
      <c r="P114" s="18">
        <f t="shared" si="9"/>
        <v>270</v>
      </c>
      <c r="Q114" s="18">
        <f t="shared" si="10"/>
        <v>270</v>
      </c>
      <c r="R114" s="33"/>
      <c r="S114" s="33">
        <v>270</v>
      </c>
      <c r="T114" s="33"/>
      <c r="U114" s="33"/>
      <c r="V114" s="33">
        <v>0</v>
      </c>
      <c r="W114" s="33">
        <v>1</v>
      </c>
      <c r="X114" s="33">
        <v>510</v>
      </c>
      <c r="Y114" s="33">
        <v>1499</v>
      </c>
      <c r="Z114" s="33">
        <v>1</v>
      </c>
      <c r="AA114" s="33">
        <v>243</v>
      </c>
      <c r="AB114" s="33">
        <v>703</v>
      </c>
      <c r="AC114" s="33" t="s">
        <v>486</v>
      </c>
      <c r="AD114" s="33"/>
      <c r="AE114" s="51">
        <v>1</v>
      </c>
    </row>
    <row r="115" ht="52" customHeight="1" spans="1:31">
      <c r="A115" s="64"/>
      <c r="B115" s="23" t="s">
        <v>487</v>
      </c>
      <c r="C115" s="23"/>
      <c r="D115" s="23"/>
      <c r="E115" s="23"/>
      <c r="F115" s="23"/>
      <c r="G115" s="24"/>
      <c r="H115" s="61"/>
      <c r="I115" s="61"/>
      <c r="J115" s="61"/>
      <c r="K115" s="61"/>
      <c r="L115" s="61"/>
      <c r="M115" s="61"/>
      <c r="N115" s="61"/>
      <c r="O115" s="70"/>
      <c r="P115" s="18">
        <f t="shared" si="9"/>
        <v>1014.627274</v>
      </c>
      <c r="Q115" s="18">
        <f t="shared" si="10"/>
        <v>1014.627274</v>
      </c>
      <c r="R115" s="81">
        <f>SUM(R116:R131)</f>
        <v>681.758086</v>
      </c>
      <c r="S115" s="81">
        <f>SUM(S116:S131)</f>
        <v>21.2</v>
      </c>
      <c r="T115" s="81">
        <f>SUM(T116:T131)</f>
        <v>311.519188</v>
      </c>
      <c r="U115" s="81">
        <f>SUM(U116:U131)</f>
        <v>0.15</v>
      </c>
      <c r="V115" s="81">
        <f>SUM(V116:V131)</f>
        <v>0</v>
      </c>
      <c r="W115" s="82"/>
      <c r="X115" s="82"/>
      <c r="Y115" s="82"/>
      <c r="Z115" s="82"/>
      <c r="AA115" s="82"/>
      <c r="AB115" s="82"/>
      <c r="AC115" s="70"/>
      <c r="AD115" s="61"/>
      <c r="AE115" s="51"/>
    </row>
    <row r="116" ht="75" spans="1:31">
      <c r="A116" s="33">
        <v>102</v>
      </c>
      <c r="B116" s="30" t="s">
        <v>428</v>
      </c>
      <c r="C116" s="30" t="s">
        <v>429</v>
      </c>
      <c r="D116" s="30" t="s">
        <v>488</v>
      </c>
      <c r="E116" s="30" t="s">
        <v>364</v>
      </c>
      <c r="F116" s="30" t="s">
        <v>489</v>
      </c>
      <c r="G116" s="32" t="s">
        <v>490</v>
      </c>
      <c r="H116" s="49" t="s">
        <v>45</v>
      </c>
      <c r="I116" s="30" t="s">
        <v>489</v>
      </c>
      <c r="J116" s="72">
        <v>45352</v>
      </c>
      <c r="K116" s="72">
        <v>45627</v>
      </c>
      <c r="L116" s="72" t="s">
        <v>491</v>
      </c>
      <c r="M116" s="30" t="s">
        <v>491</v>
      </c>
      <c r="N116" s="49" t="s">
        <v>492</v>
      </c>
      <c r="O116" s="30" t="s">
        <v>493</v>
      </c>
      <c r="P116" s="18">
        <f t="shared" si="9"/>
        <v>339.25</v>
      </c>
      <c r="Q116" s="18">
        <f t="shared" si="10"/>
        <v>339.25</v>
      </c>
      <c r="R116" s="49">
        <v>162</v>
      </c>
      <c r="S116" s="49"/>
      <c r="T116" s="49">
        <v>177.25</v>
      </c>
      <c r="U116" s="49"/>
      <c r="V116" s="49"/>
      <c r="W116" s="49">
        <v>86</v>
      </c>
      <c r="X116" s="49">
        <v>8913</v>
      </c>
      <c r="Y116" s="49">
        <v>26754</v>
      </c>
      <c r="Z116" s="49">
        <v>61</v>
      </c>
      <c r="AA116" s="49">
        <v>1824</v>
      </c>
      <c r="AB116" s="49">
        <v>5168</v>
      </c>
      <c r="AC116" s="30" t="s">
        <v>494</v>
      </c>
      <c r="AD116" s="49"/>
      <c r="AE116" s="51">
        <v>1</v>
      </c>
    </row>
    <row r="117" ht="93.75" spans="1:31">
      <c r="A117" s="33">
        <v>103</v>
      </c>
      <c r="B117" s="30" t="s">
        <v>428</v>
      </c>
      <c r="C117" s="30" t="s">
        <v>429</v>
      </c>
      <c r="D117" s="30" t="s">
        <v>488</v>
      </c>
      <c r="E117" s="30" t="s">
        <v>364</v>
      </c>
      <c r="F117" s="30" t="s">
        <v>495</v>
      </c>
      <c r="G117" s="32" t="s">
        <v>496</v>
      </c>
      <c r="H117" s="30" t="s">
        <v>45</v>
      </c>
      <c r="I117" s="30" t="s">
        <v>497</v>
      </c>
      <c r="J117" s="72">
        <v>45352</v>
      </c>
      <c r="K117" s="72">
        <v>45383</v>
      </c>
      <c r="L117" s="30" t="s">
        <v>491</v>
      </c>
      <c r="M117" s="30" t="s">
        <v>491</v>
      </c>
      <c r="N117" s="49" t="s">
        <v>492</v>
      </c>
      <c r="O117" s="30" t="s">
        <v>498</v>
      </c>
      <c r="P117" s="18">
        <f t="shared" si="9"/>
        <v>38.36</v>
      </c>
      <c r="Q117" s="18">
        <f t="shared" si="10"/>
        <v>38.36</v>
      </c>
      <c r="R117" s="30">
        <v>38.36</v>
      </c>
      <c r="S117" s="30"/>
      <c r="T117" s="30"/>
      <c r="U117" s="30"/>
      <c r="V117" s="30"/>
      <c r="W117" s="30">
        <v>381</v>
      </c>
      <c r="X117" s="30">
        <v>34395</v>
      </c>
      <c r="Y117" s="30">
        <v>103425</v>
      </c>
      <c r="Z117" s="30">
        <v>213</v>
      </c>
      <c r="AA117" s="30">
        <v>8816</v>
      </c>
      <c r="AB117" s="30">
        <v>24094</v>
      </c>
      <c r="AC117" s="30" t="s">
        <v>499</v>
      </c>
      <c r="AD117" s="30"/>
      <c r="AE117" s="51">
        <v>1</v>
      </c>
    </row>
    <row r="118" ht="93.75" spans="1:31">
      <c r="A118" s="33">
        <v>104</v>
      </c>
      <c r="B118" s="30" t="s">
        <v>428</v>
      </c>
      <c r="C118" s="30" t="s">
        <v>429</v>
      </c>
      <c r="D118" s="30" t="s">
        <v>488</v>
      </c>
      <c r="E118" s="30" t="s">
        <v>364</v>
      </c>
      <c r="F118" s="30" t="s">
        <v>495</v>
      </c>
      <c r="G118" s="30" t="s">
        <v>500</v>
      </c>
      <c r="H118" s="30" t="s">
        <v>45</v>
      </c>
      <c r="I118" s="30" t="s">
        <v>497</v>
      </c>
      <c r="J118" s="72">
        <v>45444</v>
      </c>
      <c r="K118" s="72">
        <v>45474</v>
      </c>
      <c r="L118" s="30" t="s">
        <v>491</v>
      </c>
      <c r="M118" s="30" t="s">
        <v>491</v>
      </c>
      <c r="N118" s="30" t="s">
        <v>501</v>
      </c>
      <c r="O118" s="30" t="s">
        <v>498</v>
      </c>
      <c r="P118" s="18">
        <f t="shared" si="9"/>
        <v>38.29</v>
      </c>
      <c r="Q118" s="18">
        <f t="shared" si="10"/>
        <v>38.29</v>
      </c>
      <c r="R118" s="30">
        <v>4.55</v>
      </c>
      <c r="S118" s="30">
        <v>21.2</v>
      </c>
      <c r="T118" s="30">
        <v>12.39</v>
      </c>
      <c r="U118" s="30">
        <v>0.15</v>
      </c>
      <c r="V118" s="30"/>
      <c r="W118" s="30">
        <v>381</v>
      </c>
      <c r="X118" s="30">
        <v>34395</v>
      </c>
      <c r="Y118" s="30">
        <v>103425</v>
      </c>
      <c r="Z118" s="30">
        <v>213</v>
      </c>
      <c r="AA118" s="30">
        <v>8816</v>
      </c>
      <c r="AB118" s="30">
        <v>24094</v>
      </c>
      <c r="AC118" s="30" t="s">
        <v>499</v>
      </c>
      <c r="AD118" s="30"/>
      <c r="AE118" s="51">
        <v>1</v>
      </c>
    </row>
    <row r="119" ht="150" spans="1:31">
      <c r="A119" s="33">
        <v>105</v>
      </c>
      <c r="B119" s="30" t="s">
        <v>428</v>
      </c>
      <c r="C119" s="30" t="s">
        <v>429</v>
      </c>
      <c r="D119" s="30" t="s">
        <v>488</v>
      </c>
      <c r="E119" s="30" t="s">
        <v>364</v>
      </c>
      <c r="F119" s="30" t="s">
        <v>495</v>
      </c>
      <c r="G119" s="32" t="s">
        <v>502</v>
      </c>
      <c r="H119" s="30" t="s">
        <v>45</v>
      </c>
      <c r="I119" s="30" t="s">
        <v>497</v>
      </c>
      <c r="J119" s="72">
        <v>45413</v>
      </c>
      <c r="K119" s="72">
        <v>45597</v>
      </c>
      <c r="L119" s="72" t="s">
        <v>491</v>
      </c>
      <c r="M119" s="30" t="s">
        <v>491</v>
      </c>
      <c r="N119" s="49" t="s">
        <v>492</v>
      </c>
      <c r="O119" s="30" t="s">
        <v>503</v>
      </c>
      <c r="P119" s="18">
        <f t="shared" si="9"/>
        <v>94.2</v>
      </c>
      <c r="Q119" s="18">
        <f t="shared" si="10"/>
        <v>94.2</v>
      </c>
      <c r="R119" s="49">
        <v>94.2</v>
      </c>
      <c r="S119" s="49"/>
      <c r="T119" s="49"/>
      <c r="U119" s="49"/>
      <c r="V119" s="49"/>
      <c r="W119" s="30">
        <v>381</v>
      </c>
      <c r="X119" s="30">
        <v>34395</v>
      </c>
      <c r="Y119" s="30">
        <v>103425</v>
      </c>
      <c r="Z119" s="30">
        <v>213</v>
      </c>
      <c r="AA119" s="30">
        <v>8816</v>
      </c>
      <c r="AB119" s="30">
        <v>24094</v>
      </c>
      <c r="AC119" s="30" t="s">
        <v>504</v>
      </c>
      <c r="AD119" s="49"/>
      <c r="AE119" s="51">
        <v>1</v>
      </c>
    </row>
    <row r="120" ht="75" spans="1:31">
      <c r="A120" s="33">
        <v>106</v>
      </c>
      <c r="B120" s="34" t="s">
        <v>428</v>
      </c>
      <c r="C120" s="34" t="s">
        <v>429</v>
      </c>
      <c r="D120" s="34" t="s">
        <v>488</v>
      </c>
      <c r="E120" s="34" t="s">
        <v>364</v>
      </c>
      <c r="F120" s="34" t="s">
        <v>505</v>
      </c>
      <c r="G120" s="34" t="s">
        <v>506</v>
      </c>
      <c r="H120" s="34" t="s">
        <v>45</v>
      </c>
      <c r="I120" s="73" t="s">
        <v>507</v>
      </c>
      <c r="J120" s="41">
        <v>45444</v>
      </c>
      <c r="K120" s="41">
        <v>45566</v>
      </c>
      <c r="L120" s="41" t="s">
        <v>491</v>
      </c>
      <c r="M120" s="41" t="s">
        <v>491</v>
      </c>
      <c r="N120" s="73" t="s">
        <v>501</v>
      </c>
      <c r="O120" s="34" t="s">
        <v>508</v>
      </c>
      <c r="P120" s="18">
        <f t="shared" si="9"/>
        <v>97.070365</v>
      </c>
      <c r="Q120" s="18">
        <f t="shared" si="10"/>
        <v>97.070365</v>
      </c>
      <c r="R120" s="84"/>
      <c r="S120" s="83"/>
      <c r="T120" s="49">
        <v>97.070365</v>
      </c>
      <c r="U120" s="83"/>
      <c r="V120" s="83"/>
      <c r="W120" s="85">
        <v>107</v>
      </c>
      <c r="X120" s="30">
        <v>10266</v>
      </c>
      <c r="Y120" s="30">
        <v>30806</v>
      </c>
      <c r="Z120" s="30">
        <v>55</v>
      </c>
      <c r="AA120" s="30">
        <v>2487</v>
      </c>
      <c r="AB120" s="30">
        <v>6731</v>
      </c>
      <c r="AC120" s="34" t="s">
        <v>509</v>
      </c>
      <c r="AD120" s="34"/>
      <c r="AE120" s="51">
        <v>1</v>
      </c>
    </row>
    <row r="121" ht="56.25" spans="1:31">
      <c r="A121" s="33">
        <v>107</v>
      </c>
      <c r="B121" s="34" t="s">
        <v>444</v>
      </c>
      <c r="C121" s="34" t="s">
        <v>429</v>
      </c>
      <c r="D121" s="34" t="s">
        <v>488</v>
      </c>
      <c r="E121" s="34" t="s">
        <v>43</v>
      </c>
      <c r="F121" s="34" t="s">
        <v>510</v>
      </c>
      <c r="G121" s="34" t="s">
        <v>511</v>
      </c>
      <c r="H121" s="34" t="s">
        <v>512</v>
      </c>
      <c r="I121" s="73" t="s">
        <v>510</v>
      </c>
      <c r="J121" s="41">
        <v>45444</v>
      </c>
      <c r="K121" s="41">
        <v>45566</v>
      </c>
      <c r="L121" s="41" t="s">
        <v>491</v>
      </c>
      <c r="M121" s="74" t="s">
        <v>47</v>
      </c>
      <c r="N121" s="75" t="s">
        <v>48</v>
      </c>
      <c r="O121" s="74" t="s">
        <v>513</v>
      </c>
      <c r="P121" s="18">
        <f t="shared" si="9"/>
        <v>5</v>
      </c>
      <c r="Q121" s="18">
        <f t="shared" si="10"/>
        <v>5</v>
      </c>
      <c r="R121" s="50"/>
      <c r="S121" s="49"/>
      <c r="T121" s="49">
        <v>5</v>
      </c>
      <c r="U121" s="49"/>
      <c r="V121" s="49"/>
      <c r="W121" s="85">
        <v>1</v>
      </c>
      <c r="X121" s="86">
        <v>245</v>
      </c>
      <c r="Y121" s="86">
        <v>925</v>
      </c>
      <c r="Z121" s="86">
        <v>1</v>
      </c>
      <c r="AA121" s="86">
        <v>5</v>
      </c>
      <c r="AB121" s="86">
        <v>62</v>
      </c>
      <c r="AC121" s="34" t="s">
        <v>514</v>
      </c>
      <c r="AD121" s="34"/>
      <c r="AE121" s="51">
        <v>1</v>
      </c>
    </row>
    <row r="122" ht="56.25" spans="1:31">
      <c r="A122" s="33">
        <v>108</v>
      </c>
      <c r="B122" s="34" t="s">
        <v>444</v>
      </c>
      <c r="C122" s="34" t="s">
        <v>429</v>
      </c>
      <c r="D122" s="34" t="s">
        <v>488</v>
      </c>
      <c r="E122" s="34" t="s">
        <v>52</v>
      </c>
      <c r="F122" s="34" t="s">
        <v>482</v>
      </c>
      <c r="G122" s="34" t="s">
        <v>515</v>
      </c>
      <c r="H122" s="34" t="s">
        <v>512</v>
      </c>
      <c r="I122" s="73" t="s">
        <v>482</v>
      </c>
      <c r="J122" s="41">
        <v>45444</v>
      </c>
      <c r="K122" s="41">
        <v>45566</v>
      </c>
      <c r="L122" s="41" t="s">
        <v>491</v>
      </c>
      <c r="M122" s="74" t="s">
        <v>55</v>
      </c>
      <c r="N122" s="75" t="s">
        <v>56</v>
      </c>
      <c r="O122" s="74" t="s">
        <v>516</v>
      </c>
      <c r="P122" s="18">
        <f t="shared" si="9"/>
        <v>4.935723</v>
      </c>
      <c r="Q122" s="18">
        <f t="shared" si="10"/>
        <v>4.935723</v>
      </c>
      <c r="R122" s="50"/>
      <c r="S122" s="49"/>
      <c r="T122" s="49">
        <v>4.935723</v>
      </c>
      <c r="U122" s="49"/>
      <c r="V122" s="49"/>
      <c r="W122" s="85">
        <v>1</v>
      </c>
      <c r="X122" s="60">
        <v>453</v>
      </c>
      <c r="Y122" s="60">
        <v>1470</v>
      </c>
      <c r="Z122" s="86">
        <v>1</v>
      </c>
      <c r="AA122" s="60">
        <v>230</v>
      </c>
      <c r="AB122" s="60">
        <v>875</v>
      </c>
      <c r="AC122" s="34" t="s">
        <v>517</v>
      </c>
      <c r="AD122" s="34"/>
      <c r="AE122" s="51">
        <v>1</v>
      </c>
    </row>
    <row r="123" ht="131.25" spans="1:31">
      <c r="A123" s="33">
        <v>109</v>
      </c>
      <c r="B123" s="34" t="s">
        <v>444</v>
      </c>
      <c r="C123" s="34" t="s">
        <v>429</v>
      </c>
      <c r="D123" s="34" t="s">
        <v>488</v>
      </c>
      <c r="E123" s="34" t="s">
        <v>52</v>
      </c>
      <c r="F123" s="34" t="s">
        <v>518</v>
      </c>
      <c r="G123" s="34" t="s">
        <v>519</v>
      </c>
      <c r="H123" s="34" t="s">
        <v>512</v>
      </c>
      <c r="I123" s="73" t="s">
        <v>518</v>
      </c>
      <c r="J123" s="41">
        <v>45444</v>
      </c>
      <c r="K123" s="41">
        <v>45566</v>
      </c>
      <c r="L123" s="41" t="s">
        <v>491</v>
      </c>
      <c r="M123" s="74" t="s">
        <v>55</v>
      </c>
      <c r="N123" s="75" t="s">
        <v>56</v>
      </c>
      <c r="O123" s="74" t="s">
        <v>520</v>
      </c>
      <c r="P123" s="18">
        <f t="shared" si="9"/>
        <v>7</v>
      </c>
      <c r="Q123" s="18">
        <f t="shared" si="10"/>
        <v>7</v>
      </c>
      <c r="R123" s="50"/>
      <c r="S123" s="49"/>
      <c r="T123" s="49">
        <v>7</v>
      </c>
      <c r="U123" s="49"/>
      <c r="V123" s="49"/>
      <c r="W123" s="85">
        <v>7</v>
      </c>
      <c r="X123" s="60">
        <v>463</v>
      </c>
      <c r="Y123" s="60">
        <v>1338</v>
      </c>
      <c r="Z123" s="86">
        <v>7</v>
      </c>
      <c r="AA123" s="60">
        <v>144</v>
      </c>
      <c r="AB123" s="60">
        <v>423</v>
      </c>
      <c r="AC123" s="34" t="s">
        <v>521</v>
      </c>
      <c r="AD123" s="34"/>
      <c r="AE123" s="51">
        <v>1</v>
      </c>
    </row>
    <row r="124" ht="93.75" spans="1:31">
      <c r="A124" s="33">
        <v>110</v>
      </c>
      <c r="B124" s="34" t="s">
        <v>444</v>
      </c>
      <c r="C124" s="34" t="s">
        <v>429</v>
      </c>
      <c r="D124" s="34" t="s">
        <v>488</v>
      </c>
      <c r="E124" s="34" t="s">
        <v>59</v>
      </c>
      <c r="F124" s="34" t="s">
        <v>522</v>
      </c>
      <c r="G124" s="34" t="s">
        <v>523</v>
      </c>
      <c r="H124" s="34" t="s">
        <v>512</v>
      </c>
      <c r="I124" s="73" t="s">
        <v>522</v>
      </c>
      <c r="J124" s="41">
        <v>45444</v>
      </c>
      <c r="K124" s="41">
        <v>45566</v>
      </c>
      <c r="L124" s="41" t="s">
        <v>491</v>
      </c>
      <c r="M124" s="74" t="s">
        <v>62</v>
      </c>
      <c r="N124" s="75" t="s">
        <v>63</v>
      </c>
      <c r="O124" s="74" t="s">
        <v>524</v>
      </c>
      <c r="P124" s="18">
        <f t="shared" si="9"/>
        <v>2</v>
      </c>
      <c r="Q124" s="18">
        <f t="shared" si="10"/>
        <v>2</v>
      </c>
      <c r="R124" s="50"/>
      <c r="S124" s="49"/>
      <c r="T124" s="49">
        <v>2</v>
      </c>
      <c r="U124" s="49"/>
      <c r="V124" s="49"/>
      <c r="W124" s="87">
        <v>4</v>
      </c>
      <c r="X124" s="47">
        <v>182</v>
      </c>
      <c r="Y124" s="47">
        <v>448</v>
      </c>
      <c r="Z124" s="26">
        <v>4</v>
      </c>
      <c r="AA124" s="47">
        <v>113</v>
      </c>
      <c r="AB124" s="47">
        <v>289</v>
      </c>
      <c r="AC124" s="34" t="s">
        <v>525</v>
      </c>
      <c r="AD124" s="34"/>
      <c r="AE124" s="51">
        <v>1</v>
      </c>
    </row>
    <row r="125" ht="75" spans="1:31">
      <c r="A125" s="33">
        <v>111</v>
      </c>
      <c r="B125" s="34" t="s">
        <v>444</v>
      </c>
      <c r="C125" s="34" t="s">
        <v>429</v>
      </c>
      <c r="D125" s="34" t="s">
        <v>488</v>
      </c>
      <c r="E125" s="34" t="s">
        <v>59</v>
      </c>
      <c r="F125" s="34" t="s">
        <v>526</v>
      </c>
      <c r="G125" s="34" t="s">
        <v>527</v>
      </c>
      <c r="H125" s="34" t="s">
        <v>512</v>
      </c>
      <c r="I125" s="73" t="s">
        <v>526</v>
      </c>
      <c r="J125" s="41">
        <v>45444</v>
      </c>
      <c r="K125" s="41">
        <v>45566</v>
      </c>
      <c r="L125" s="41" t="s">
        <v>491</v>
      </c>
      <c r="M125" s="74" t="s">
        <v>62</v>
      </c>
      <c r="N125" s="75" t="s">
        <v>63</v>
      </c>
      <c r="O125" s="74" t="s">
        <v>528</v>
      </c>
      <c r="P125" s="18">
        <f t="shared" si="9"/>
        <v>0.99</v>
      </c>
      <c r="Q125" s="18">
        <f t="shared" si="10"/>
        <v>0.99</v>
      </c>
      <c r="R125" s="50"/>
      <c r="S125" s="49"/>
      <c r="T125" s="49">
        <v>0.99</v>
      </c>
      <c r="U125" s="49"/>
      <c r="V125" s="49"/>
      <c r="W125" s="88">
        <v>1</v>
      </c>
      <c r="X125" s="30">
        <v>150</v>
      </c>
      <c r="Y125" s="30">
        <v>460</v>
      </c>
      <c r="Z125" s="30">
        <v>0</v>
      </c>
      <c r="AA125" s="30">
        <v>36</v>
      </c>
      <c r="AB125" s="30">
        <v>80</v>
      </c>
      <c r="AC125" s="34" t="s">
        <v>529</v>
      </c>
      <c r="AD125" s="34"/>
      <c r="AE125" s="51">
        <v>1</v>
      </c>
    </row>
    <row r="126" ht="93.75" spans="1:31">
      <c r="A126" s="33">
        <v>112</v>
      </c>
      <c r="B126" s="34" t="s">
        <v>444</v>
      </c>
      <c r="C126" s="34" t="s">
        <v>429</v>
      </c>
      <c r="D126" s="34" t="s">
        <v>488</v>
      </c>
      <c r="E126" s="63" t="s">
        <v>91</v>
      </c>
      <c r="F126" s="63" t="s">
        <v>530</v>
      </c>
      <c r="G126" s="34" t="s">
        <v>531</v>
      </c>
      <c r="H126" s="63" t="s">
        <v>512</v>
      </c>
      <c r="I126" s="76" t="s">
        <v>530</v>
      </c>
      <c r="J126" s="41">
        <v>45444</v>
      </c>
      <c r="K126" s="41">
        <v>45505</v>
      </c>
      <c r="L126" s="41" t="s">
        <v>491</v>
      </c>
      <c r="M126" s="34" t="s">
        <v>94</v>
      </c>
      <c r="N126" s="73" t="s">
        <v>532</v>
      </c>
      <c r="O126" s="63" t="s">
        <v>533</v>
      </c>
      <c r="P126" s="18">
        <f t="shared" si="9"/>
        <v>4.8831</v>
      </c>
      <c r="Q126" s="18">
        <f t="shared" si="10"/>
        <v>4.8831</v>
      </c>
      <c r="R126" s="50"/>
      <c r="S126" s="49"/>
      <c r="T126" s="49">
        <v>4.8831</v>
      </c>
      <c r="U126" s="49"/>
      <c r="V126" s="49"/>
      <c r="W126" s="89">
        <v>3</v>
      </c>
      <c r="X126" s="48">
        <v>372</v>
      </c>
      <c r="Y126" s="48">
        <v>1024</v>
      </c>
      <c r="Z126" s="48">
        <v>3</v>
      </c>
      <c r="AA126" s="48">
        <v>110</v>
      </c>
      <c r="AB126" s="48">
        <v>328</v>
      </c>
      <c r="AC126" s="34" t="s">
        <v>534</v>
      </c>
      <c r="AD126" s="34"/>
      <c r="AE126" s="51">
        <v>1</v>
      </c>
    </row>
    <row r="127" ht="131.25" spans="1:31">
      <c r="A127" s="33">
        <v>113</v>
      </c>
      <c r="B127" s="30" t="s">
        <v>428</v>
      </c>
      <c r="C127" s="30" t="s">
        <v>429</v>
      </c>
      <c r="D127" s="30" t="s">
        <v>488</v>
      </c>
      <c r="E127" s="49" t="s">
        <v>77</v>
      </c>
      <c r="F127" s="30" t="s">
        <v>252</v>
      </c>
      <c r="G127" s="32" t="s">
        <v>535</v>
      </c>
      <c r="H127" s="30" t="s">
        <v>45</v>
      </c>
      <c r="I127" s="30" t="s">
        <v>252</v>
      </c>
      <c r="J127" s="72">
        <v>45352</v>
      </c>
      <c r="K127" s="72">
        <v>45536</v>
      </c>
      <c r="L127" s="72" t="s">
        <v>491</v>
      </c>
      <c r="M127" s="30" t="s">
        <v>80</v>
      </c>
      <c r="N127" s="30" t="s">
        <v>81</v>
      </c>
      <c r="O127" s="30" t="s">
        <v>536</v>
      </c>
      <c r="P127" s="18">
        <f t="shared" si="9"/>
        <v>30</v>
      </c>
      <c r="Q127" s="18">
        <f t="shared" si="10"/>
        <v>30</v>
      </c>
      <c r="R127" s="49">
        <v>30</v>
      </c>
      <c r="S127" s="49"/>
      <c r="T127" s="49"/>
      <c r="U127" s="49"/>
      <c r="V127" s="49">
        <v>0</v>
      </c>
      <c r="W127" s="49">
        <v>6</v>
      </c>
      <c r="X127" s="49">
        <v>4812</v>
      </c>
      <c r="Y127" s="49">
        <v>20031</v>
      </c>
      <c r="Z127" s="49">
        <v>0</v>
      </c>
      <c r="AA127" s="49">
        <v>10</v>
      </c>
      <c r="AB127" s="49">
        <v>27</v>
      </c>
      <c r="AC127" s="30" t="s">
        <v>537</v>
      </c>
      <c r="AD127" s="49"/>
      <c r="AE127" s="51">
        <v>1</v>
      </c>
    </row>
    <row r="128" customFormat="1" ht="75" spans="1:31">
      <c r="A128" s="33">
        <v>114</v>
      </c>
      <c r="B128" s="34" t="s">
        <v>428</v>
      </c>
      <c r="C128" s="34" t="s">
        <v>429</v>
      </c>
      <c r="D128" s="34" t="s">
        <v>488</v>
      </c>
      <c r="E128" s="34" t="s">
        <v>52</v>
      </c>
      <c r="F128" s="34" t="s">
        <v>538</v>
      </c>
      <c r="G128" s="34" t="s">
        <v>539</v>
      </c>
      <c r="H128" s="34" t="s">
        <v>45</v>
      </c>
      <c r="I128" s="34" t="s">
        <v>538</v>
      </c>
      <c r="J128" s="41">
        <v>45383</v>
      </c>
      <c r="K128" s="41">
        <v>45566</v>
      </c>
      <c r="L128" s="41" t="s">
        <v>491</v>
      </c>
      <c r="M128" s="34" t="s">
        <v>55</v>
      </c>
      <c r="N128" s="34" t="s">
        <v>56</v>
      </c>
      <c r="O128" s="34" t="s">
        <v>540</v>
      </c>
      <c r="P128" s="18">
        <f t="shared" si="9"/>
        <v>92.007</v>
      </c>
      <c r="Q128" s="18">
        <f t="shared" si="10"/>
        <v>92.007</v>
      </c>
      <c r="R128" s="50">
        <v>92.007</v>
      </c>
      <c r="S128" s="49"/>
      <c r="T128" s="49"/>
      <c r="U128" s="49"/>
      <c r="V128" s="49"/>
      <c r="W128" s="30">
        <v>2</v>
      </c>
      <c r="X128" s="30">
        <v>368</v>
      </c>
      <c r="Y128" s="30">
        <v>754</v>
      </c>
      <c r="Z128" s="30">
        <v>2</v>
      </c>
      <c r="AA128" s="30">
        <v>182</v>
      </c>
      <c r="AB128" s="30">
        <v>491</v>
      </c>
      <c r="AC128" s="30" t="s">
        <v>541</v>
      </c>
      <c r="AD128" s="30"/>
      <c r="AE128" s="51">
        <v>1</v>
      </c>
    </row>
    <row r="129" s="6" customFormat="1" ht="75" spans="1:31">
      <c r="A129" s="33">
        <v>115</v>
      </c>
      <c r="B129" s="42" t="s">
        <v>428</v>
      </c>
      <c r="C129" s="42" t="s">
        <v>429</v>
      </c>
      <c r="D129" s="42" t="s">
        <v>488</v>
      </c>
      <c r="E129" s="42" t="s">
        <v>52</v>
      </c>
      <c r="F129" s="42" t="s">
        <v>542</v>
      </c>
      <c r="G129" s="42" t="s">
        <v>543</v>
      </c>
      <c r="H129" s="42" t="s">
        <v>45</v>
      </c>
      <c r="I129" s="42" t="s">
        <v>542</v>
      </c>
      <c r="J129" s="42">
        <v>2024.4</v>
      </c>
      <c r="K129" s="112">
        <v>2024.1</v>
      </c>
      <c r="L129" s="41" t="s">
        <v>491</v>
      </c>
      <c r="M129" s="42" t="s">
        <v>55</v>
      </c>
      <c r="N129" s="42" t="s">
        <v>56</v>
      </c>
      <c r="O129" s="42" t="s">
        <v>544</v>
      </c>
      <c r="P129" s="18">
        <f t="shared" si="9"/>
        <v>67.285</v>
      </c>
      <c r="Q129" s="18">
        <f t="shared" si="10"/>
        <v>67.285</v>
      </c>
      <c r="R129" s="42">
        <v>67.285</v>
      </c>
      <c r="S129" s="26"/>
      <c r="T129" s="26"/>
      <c r="U129" s="26"/>
      <c r="V129" s="26"/>
      <c r="W129" s="26">
        <v>1</v>
      </c>
      <c r="X129" s="26">
        <v>121</v>
      </c>
      <c r="Y129" s="26">
        <v>370</v>
      </c>
      <c r="Z129" s="26">
        <v>1</v>
      </c>
      <c r="AA129" s="26">
        <v>56</v>
      </c>
      <c r="AB129" s="26">
        <v>125</v>
      </c>
      <c r="AC129" s="26" t="s">
        <v>545</v>
      </c>
      <c r="AD129" s="129"/>
      <c r="AE129" s="51">
        <v>1</v>
      </c>
    </row>
    <row r="130" customFormat="1" ht="187.5" spans="1:31">
      <c r="A130" s="33">
        <v>116</v>
      </c>
      <c r="B130" s="34" t="s">
        <v>428</v>
      </c>
      <c r="C130" s="34" t="s">
        <v>429</v>
      </c>
      <c r="D130" s="34" t="s">
        <v>488</v>
      </c>
      <c r="E130" s="34" t="s">
        <v>70</v>
      </c>
      <c r="F130" s="34" t="s">
        <v>546</v>
      </c>
      <c r="G130" s="34" t="s">
        <v>547</v>
      </c>
      <c r="H130" s="34" t="s">
        <v>45</v>
      </c>
      <c r="I130" s="34" t="s">
        <v>548</v>
      </c>
      <c r="J130" s="41">
        <v>45383</v>
      </c>
      <c r="K130" s="41">
        <v>45566</v>
      </c>
      <c r="L130" s="41" t="s">
        <v>491</v>
      </c>
      <c r="M130" s="34" t="s">
        <v>73</v>
      </c>
      <c r="N130" s="34" t="s">
        <v>74</v>
      </c>
      <c r="O130" s="34" t="s">
        <v>549</v>
      </c>
      <c r="P130" s="18">
        <f t="shared" si="9"/>
        <v>73.652286</v>
      </c>
      <c r="Q130" s="18">
        <f t="shared" si="10"/>
        <v>73.652286</v>
      </c>
      <c r="R130" s="50">
        <v>73.652286</v>
      </c>
      <c r="S130" s="49"/>
      <c r="T130" s="49"/>
      <c r="U130" s="49"/>
      <c r="V130" s="49"/>
      <c r="W130" s="30">
        <v>2</v>
      </c>
      <c r="X130" s="30">
        <v>226</v>
      </c>
      <c r="Y130" s="30">
        <v>680</v>
      </c>
      <c r="Z130" s="30">
        <v>0</v>
      </c>
      <c r="AA130" s="30">
        <v>91</v>
      </c>
      <c r="AB130" s="30">
        <v>227</v>
      </c>
      <c r="AC130" s="30" t="s">
        <v>550</v>
      </c>
      <c r="AD130" s="30"/>
      <c r="AE130" s="51">
        <v>1</v>
      </c>
    </row>
    <row r="131" s="5" customFormat="1" ht="112.5" spans="1:31">
      <c r="A131" s="33">
        <v>117</v>
      </c>
      <c r="B131" s="30" t="s">
        <v>428</v>
      </c>
      <c r="C131" s="30" t="s">
        <v>429</v>
      </c>
      <c r="D131" s="30" t="s">
        <v>488</v>
      </c>
      <c r="E131" s="49" t="s">
        <v>91</v>
      </c>
      <c r="F131" s="49" t="s">
        <v>551</v>
      </c>
      <c r="G131" s="48" t="s">
        <v>552</v>
      </c>
      <c r="H131" s="49" t="s">
        <v>45</v>
      </c>
      <c r="I131" s="49" t="s">
        <v>551</v>
      </c>
      <c r="J131" s="72">
        <v>45352</v>
      </c>
      <c r="K131" s="72">
        <v>45566</v>
      </c>
      <c r="L131" s="72" t="s">
        <v>491</v>
      </c>
      <c r="M131" s="49" t="s">
        <v>94</v>
      </c>
      <c r="N131" s="49" t="s">
        <v>95</v>
      </c>
      <c r="O131" s="30" t="s">
        <v>553</v>
      </c>
      <c r="P131" s="18">
        <f t="shared" si="9"/>
        <v>119.7038</v>
      </c>
      <c r="Q131" s="18">
        <f t="shared" si="10"/>
        <v>119.7038</v>
      </c>
      <c r="R131" s="49">
        <v>119.7038</v>
      </c>
      <c r="S131" s="49"/>
      <c r="T131" s="49"/>
      <c r="U131" s="49"/>
      <c r="V131" s="49"/>
      <c r="W131" s="49">
        <v>1</v>
      </c>
      <c r="X131" s="49">
        <v>143</v>
      </c>
      <c r="Y131" s="49">
        <v>383</v>
      </c>
      <c r="Z131" s="49">
        <v>1</v>
      </c>
      <c r="AA131" s="49">
        <v>53</v>
      </c>
      <c r="AB131" s="49">
        <v>139</v>
      </c>
      <c r="AC131" s="30" t="s">
        <v>554</v>
      </c>
      <c r="AD131" s="49"/>
      <c r="AE131" s="51">
        <v>1</v>
      </c>
    </row>
    <row r="132" ht="43" customHeight="1" spans="1:31">
      <c r="A132" s="95"/>
      <c r="B132" s="96" t="s">
        <v>555</v>
      </c>
      <c r="C132" s="96"/>
      <c r="D132" s="96"/>
      <c r="E132" s="96"/>
      <c r="F132" s="96"/>
      <c r="G132" s="97"/>
      <c r="H132" s="98"/>
      <c r="I132" s="98"/>
      <c r="J132" s="98"/>
      <c r="K132" s="98"/>
      <c r="L132" s="98"/>
      <c r="M132" s="98"/>
      <c r="N132" s="98"/>
      <c r="O132" s="113"/>
      <c r="P132" s="18">
        <f t="shared" si="9"/>
        <v>764.5227</v>
      </c>
      <c r="Q132" s="18">
        <f t="shared" si="10"/>
        <v>764.5227</v>
      </c>
      <c r="R132" s="123">
        <f>SUM(R133:R139)</f>
        <v>0</v>
      </c>
      <c r="S132" s="123">
        <f>SUM(S133:S139)</f>
        <v>0</v>
      </c>
      <c r="T132" s="123">
        <f>SUM(T133:T139)</f>
        <v>0</v>
      </c>
      <c r="U132" s="123">
        <f>SUM(U133:U139)</f>
        <v>764.5227</v>
      </c>
      <c r="V132" s="123">
        <f>SUM(V133:V139)</f>
        <v>0</v>
      </c>
      <c r="W132" s="124"/>
      <c r="X132" s="124"/>
      <c r="Y132" s="124"/>
      <c r="Z132" s="124"/>
      <c r="AA132" s="124"/>
      <c r="AB132" s="124"/>
      <c r="AC132" s="113"/>
      <c r="AD132" s="98"/>
      <c r="AE132" s="51"/>
    </row>
    <row r="133" ht="93.75" spans="1:31">
      <c r="A133" s="48">
        <v>118</v>
      </c>
      <c r="B133" s="32" t="s">
        <v>444</v>
      </c>
      <c r="C133" s="32" t="s">
        <v>556</v>
      </c>
      <c r="D133" s="32" t="s">
        <v>557</v>
      </c>
      <c r="E133" s="48" t="s">
        <v>43</v>
      </c>
      <c r="F133" s="48"/>
      <c r="G133" s="32" t="s">
        <v>558</v>
      </c>
      <c r="H133" s="48"/>
      <c r="I133" s="48" t="s">
        <v>43</v>
      </c>
      <c r="J133" s="71">
        <v>45413</v>
      </c>
      <c r="K133" s="71">
        <v>45627</v>
      </c>
      <c r="L133" s="32" t="s">
        <v>47</v>
      </c>
      <c r="M133" s="32" t="s">
        <v>47</v>
      </c>
      <c r="N133" s="48" t="s">
        <v>48</v>
      </c>
      <c r="O133" s="32" t="s">
        <v>559</v>
      </c>
      <c r="P133" s="18">
        <f t="shared" si="9"/>
        <v>243</v>
      </c>
      <c r="Q133" s="18">
        <f t="shared" si="10"/>
        <v>243</v>
      </c>
      <c r="R133" s="125"/>
      <c r="S133" s="125"/>
      <c r="T133" s="125"/>
      <c r="U133" s="48">
        <v>243</v>
      </c>
      <c r="V133" s="125"/>
      <c r="W133" s="48">
        <v>18</v>
      </c>
      <c r="X133" s="48">
        <v>1020</v>
      </c>
      <c r="Y133" s="48">
        <v>2995</v>
      </c>
      <c r="Z133" s="48"/>
      <c r="AA133" s="48">
        <v>40</v>
      </c>
      <c r="AB133" s="48">
        <v>113</v>
      </c>
      <c r="AC133" s="32" t="s">
        <v>560</v>
      </c>
      <c r="AD133" s="48"/>
      <c r="AE133" s="51">
        <v>1</v>
      </c>
    </row>
    <row r="134" ht="75" spans="1:31">
      <c r="A134" s="48">
        <v>119</v>
      </c>
      <c r="B134" s="99" t="s">
        <v>444</v>
      </c>
      <c r="C134" s="99" t="s">
        <v>556</v>
      </c>
      <c r="D134" s="99" t="s">
        <v>557</v>
      </c>
      <c r="E134" s="100" t="s">
        <v>52</v>
      </c>
      <c r="F134" s="100"/>
      <c r="G134" s="99" t="s">
        <v>561</v>
      </c>
      <c r="H134" s="100" t="s">
        <v>562</v>
      </c>
      <c r="I134" s="100" t="s">
        <v>52</v>
      </c>
      <c r="J134" s="71">
        <v>45383</v>
      </c>
      <c r="K134" s="71">
        <v>45627</v>
      </c>
      <c r="L134" s="99" t="s">
        <v>52</v>
      </c>
      <c r="M134" s="42" t="s">
        <v>55</v>
      </c>
      <c r="N134" s="100" t="s">
        <v>56</v>
      </c>
      <c r="O134" s="32" t="s">
        <v>563</v>
      </c>
      <c r="P134" s="18">
        <f t="shared" ref="P134:P159" si="11">Q134+V134</f>
        <v>55</v>
      </c>
      <c r="Q134" s="18">
        <f t="shared" ref="Q134:Q159" si="12">R134+S134+T134+U134</f>
        <v>55</v>
      </c>
      <c r="R134" s="125"/>
      <c r="S134" s="125"/>
      <c r="T134" s="125"/>
      <c r="U134" s="100">
        <v>55</v>
      </c>
      <c r="V134" s="125"/>
      <c r="W134" s="100">
        <v>15</v>
      </c>
      <c r="X134" s="100">
        <v>5489</v>
      </c>
      <c r="Y134" s="100">
        <v>15286</v>
      </c>
      <c r="Z134" s="100">
        <v>15</v>
      </c>
      <c r="AA134" s="100">
        <v>1885</v>
      </c>
      <c r="AB134" s="100">
        <v>5208</v>
      </c>
      <c r="AC134" s="99" t="s">
        <v>564</v>
      </c>
      <c r="AD134" s="100"/>
      <c r="AE134" s="51">
        <v>1</v>
      </c>
    </row>
    <row r="135" ht="75" spans="1:31">
      <c r="A135" s="48">
        <v>120</v>
      </c>
      <c r="B135" s="32" t="s">
        <v>444</v>
      </c>
      <c r="C135" s="32" t="s">
        <v>556</v>
      </c>
      <c r="D135" s="32" t="s">
        <v>557</v>
      </c>
      <c r="E135" s="48" t="s">
        <v>59</v>
      </c>
      <c r="F135" s="48"/>
      <c r="G135" s="32" t="s">
        <v>565</v>
      </c>
      <c r="H135" s="48" t="s">
        <v>45</v>
      </c>
      <c r="I135" s="48" t="s">
        <v>59</v>
      </c>
      <c r="J135" s="71">
        <v>45383</v>
      </c>
      <c r="K135" s="71">
        <v>45627</v>
      </c>
      <c r="L135" s="32" t="s">
        <v>62</v>
      </c>
      <c r="M135" s="32" t="s">
        <v>62</v>
      </c>
      <c r="N135" s="48" t="s">
        <v>63</v>
      </c>
      <c r="O135" s="32" t="s">
        <v>566</v>
      </c>
      <c r="P135" s="18">
        <f t="shared" si="11"/>
        <v>151</v>
      </c>
      <c r="Q135" s="18">
        <f t="shared" si="12"/>
        <v>151</v>
      </c>
      <c r="R135" s="125"/>
      <c r="S135" s="125"/>
      <c r="T135" s="125"/>
      <c r="U135" s="48">
        <v>151</v>
      </c>
      <c r="V135" s="125"/>
      <c r="W135" s="48">
        <v>12</v>
      </c>
      <c r="X135" s="48">
        <v>5686</v>
      </c>
      <c r="Y135" s="48">
        <v>16237</v>
      </c>
      <c r="Z135" s="48">
        <v>9</v>
      </c>
      <c r="AA135" s="48">
        <v>2142</v>
      </c>
      <c r="AB135" s="48">
        <v>5559</v>
      </c>
      <c r="AC135" s="32" t="s">
        <v>567</v>
      </c>
      <c r="AD135" s="48"/>
      <c r="AE135" s="51">
        <v>1</v>
      </c>
    </row>
    <row r="136" ht="112.5" spans="1:31">
      <c r="A136" s="48">
        <v>121</v>
      </c>
      <c r="B136" s="32" t="s">
        <v>444</v>
      </c>
      <c r="C136" s="32" t="s">
        <v>556</v>
      </c>
      <c r="D136" s="32" t="s">
        <v>557</v>
      </c>
      <c r="E136" s="48" t="s">
        <v>70</v>
      </c>
      <c r="F136" s="48"/>
      <c r="G136" s="32" t="s">
        <v>568</v>
      </c>
      <c r="H136" s="48" t="s">
        <v>45</v>
      </c>
      <c r="I136" s="48" t="s">
        <v>70</v>
      </c>
      <c r="J136" s="71">
        <v>45383</v>
      </c>
      <c r="K136" s="71">
        <v>45627</v>
      </c>
      <c r="L136" s="32" t="s">
        <v>73</v>
      </c>
      <c r="M136" s="32" t="s">
        <v>73</v>
      </c>
      <c r="N136" s="48" t="s">
        <v>74</v>
      </c>
      <c r="O136" s="32" t="s">
        <v>569</v>
      </c>
      <c r="P136" s="18">
        <f t="shared" si="11"/>
        <v>67</v>
      </c>
      <c r="Q136" s="18">
        <f t="shared" si="12"/>
        <v>67</v>
      </c>
      <c r="R136" s="125"/>
      <c r="S136" s="125"/>
      <c r="T136" s="125"/>
      <c r="U136" s="48">
        <v>67</v>
      </c>
      <c r="V136" s="125"/>
      <c r="W136" s="48">
        <v>10</v>
      </c>
      <c r="X136" s="48">
        <v>4967</v>
      </c>
      <c r="Y136" s="48">
        <v>13274</v>
      </c>
      <c r="Z136" s="48">
        <v>4</v>
      </c>
      <c r="AA136" s="48">
        <v>1325</v>
      </c>
      <c r="AB136" s="48">
        <v>3362</v>
      </c>
      <c r="AC136" s="32" t="s">
        <v>570</v>
      </c>
      <c r="AD136" s="32" t="s">
        <v>571</v>
      </c>
      <c r="AE136" s="51">
        <v>1</v>
      </c>
    </row>
    <row r="137" ht="93.75" spans="1:31">
      <c r="A137" s="48">
        <v>122</v>
      </c>
      <c r="B137" s="32" t="s">
        <v>444</v>
      </c>
      <c r="C137" s="32" t="s">
        <v>556</v>
      </c>
      <c r="D137" s="32" t="s">
        <v>557</v>
      </c>
      <c r="E137" s="48" t="s">
        <v>77</v>
      </c>
      <c r="F137" s="48"/>
      <c r="G137" s="32" t="s">
        <v>572</v>
      </c>
      <c r="H137" s="48" t="s">
        <v>45</v>
      </c>
      <c r="I137" s="48" t="s">
        <v>77</v>
      </c>
      <c r="J137" s="71">
        <v>45352</v>
      </c>
      <c r="K137" s="71">
        <v>45627</v>
      </c>
      <c r="L137" s="32" t="s">
        <v>80</v>
      </c>
      <c r="M137" s="32" t="s">
        <v>80</v>
      </c>
      <c r="N137" s="48" t="s">
        <v>81</v>
      </c>
      <c r="O137" s="32" t="s">
        <v>573</v>
      </c>
      <c r="P137" s="18">
        <f t="shared" si="11"/>
        <v>70.1001</v>
      </c>
      <c r="Q137" s="18">
        <f t="shared" si="12"/>
        <v>70.1001</v>
      </c>
      <c r="R137" s="125"/>
      <c r="S137" s="125"/>
      <c r="T137" s="125"/>
      <c r="U137" s="48">
        <v>70.1001</v>
      </c>
      <c r="V137" s="125"/>
      <c r="W137" s="48">
        <v>16</v>
      </c>
      <c r="X137" s="48">
        <v>7523</v>
      </c>
      <c r="Y137" s="48">
        <v>21808</v>
      </c>
      <c r="Z137" s="48"/>
      <c r="AA137" s="48">
        <v>29</v>
      </c>
      <c r="AB137" s="48">
        <v>59</v>
      </c>
      <c r="AC137" s="32" t="s">
        <v>574</v>
      </c>
      <c r="AD137" s="48"/>
      <c r="AE137" s="51">
        <v>1</v>
      </c>
    </row>
    <row r="138" ht="75" spans="1:31">
      <c r="A138" s="48">
        <v>123</v>
      </c>
      <c r="B138" s="32" t="s">
        <v>444</v>
      </c>
      <c r="C138" s="32" t="s">
        <v>556</v>
      </c>
      <c r="D138" s="32" t="s">
        <v>557</v>
      </c>
      <c r="E138" s="32" t="s">
        <v>84</v>
      </c>
      <c r="F138" s="48"/>
      <c r="G138" s="32" t="s">
        <v>575</v>
      </c>
      <c r="H138" s="48" t="s">
        <v>45</v>
      </c>
      <c r="I138" s="48" t="s">
        <v>84</v>
      </c>
      <c r="J138" s="71">
        <v>45352</v>
      </c>
      <c r="K138" s="71">
        <v>45627</v>
      </c>
      <c r="L138" s="32" t="s">
        <v>87</v>
      </c>
      <c r="M138" s="32" t="s">
        <v>87</v>
      </c>
      <c r="N138" s="48" t="s">
        <v>576</v>
      </c>
      <c r="O138" s="32" t="s">
        <v>577</v>
      </c>
      <c r="P138" s="18">
        <f t="shared" si="11"/>
        <v>89.3411</v>
      </c>
      <c r="Q138" s="18">
        <f t="shared" si="12"/>
        <v>89.3411</v>
      </c>
      <c r="R138" s="125"/>
      <c r="S138" s="125"/>
      <c r="T138" s="125"/>
      <c r="U138" s="48">
        <v>89.3411</v>
      </c>
      <c r="V138" s="125"/>
      <c r="W138" s="48">
        <v>12</v>
      </c>
      <c r="X138" s="48">
        <v>3373</v>
      </c>
      <c r="Y138" s="48">
        <v>10331</v>
      </c>
      <c r="Z138" s="48">
        <v>3</v>
      </c>
      <c r="AA138" s="48">
        <v>74</v>
      </c>
      <c r="AB138" s="48">
        <v>185</v>
      </c>
      <c r="AC138" s="32" t="s">
        <v>574</v>
      </c>
      <c r="AD138" s="48"/>
      <c r="AE138" s="51">
        <v>1</v>
      </c>
    </row>
    <row r="139" ht="93.75" spans="1:31">
      <c r="A139" s="48">
        <v>124</v>
      </c>
      <c r="B139" s="32" t="s">
        <v>444</v>
      </c>
      <c r="C139" s="32" t="s">
        <v>556</v>
      </c>
      <c r="D139" s="32" t="s">
        <v>557</v>
      </c>
      <c r="E139" s="48" t="s">
        <v>91</v>
      </c>
      <c r="F139" s="48"/>
      <c r="G139" s="32" t="s">
        <v>578</v>
      </c>
      <c r="H139" s="48" t="s">
        <v>45</v>
      </c>
      <c r="I139" s="48" t="s">
        <v>91</v>
      </c>
      <c r="J139" s="71">
        <v>45352</v>
      </c>
      <c r="K139" s="71">
        <v>45597</v>
      </c>
      <c r="L139" s="32" t="s">
        <v>91</v>
      </c>
      <c r="M139" s="30" t="s">
        <v>94</v>
      </c>
      <c r="N139" s="48" t="s">
        <v>532</v>
      </c>
      <c r="O139" s="32" t="s">
        <v>579</v>
      </c>
      <c r="P139" s="18">
        <f t="shared" si="11"/>
        <v>89.0815</v>
      </c>
      <c r="Q139" s="18">
        <f t="shared" si="12"/>
        <v>89.0815</v>
      </c>
      <c r="R139" s="125"/>
      <c r="S139" s="125"/>
      <c r="T139" s="125"/>
      <c r="U139" s="48">
        <v>89.0815</v>
      </c>
      <c r="V139" s="125"/>
      <c r="W139" s="48">
        <v>11</v>
      </c>
      <c r="X139" s="48">
        <v>3562</v>
      </c>
      <c r="Y139" s="48">
        <v>8907</v>
      </c>
      <c r="Z139" s="48">
        <v>9</v>
      </c>
      <c r="AA139" s="48">
        <v>1188</v>
      </c>
      <c r="AB139" s="48">
        <v>3126</v>
      </c>
      <c r="AC139" s="32" t="s">
        <v>574</v>
      </c>
      <c r="AD139" s="48"/>
      <c r="AE139" s="51">
        <v>1</v>
      </c>
    </row>
    <row r="140" ht="40" customHeight="1" spans="1:31">
      <c r="A140" s="101"/>
      <c r="B140" s="102" t="s">
        <v>580</v>
      </c>
      <c r="C140" s="103"/>
      <c r="D140" s="103"/>
      <c r="E140" s="103"/>
      <c r="F140" s="103"/>
      <c r="G140" s="104"/>
      <c r="H140" s="105"/>
      <c r="I140" s="105"/>
      <c r="J140" s="114"/>
      <c r="K140" s="115"/>
      <c r="L140" s="115"/>
      <c r="M140" s="116"/>
      <c r="N140" s="116"/>
      <c r="O140" s="117"/>
      <c r="P140" s="18">
        <f t="shared" si="11"/>
        <v>197.6416</v>
      </c>
      <c r="Q140" s="18">
        <f t="shared" si="12"/>
        <v>197.6416</v>
      </c>
      <c r="R140" s="105">
        <f>SUM(R141:R142)</f>
        <v>197.6416</v>
      </c>
      <c r="S140" s="105">
        <f>SUM(S141:S142)</f>
        <v>0</v>
      </c>
      <c r="T140" s="105">
        <f>SUM(T141:T142)</f>
        <v>0</v>
      </c>
      <c r="U140" s="105">
        <f>SUM(U141:U142)</f>
        <v>0</v>
      </c>
      <c r="V140" s="105">
        <f>SUM(V141:V142)</f>
        <v>0</v>
      </c>
      <c r="W140" s="105"/>
      <c r="X140" s="126"/>
      <c r="Y140" s="126"/>
      <c r="Z140" s="105"/>
      <c r="AA140" s="126"/>
      <c r="AB140" s="126"/>
      <c r="AC140" s="130"/>
      <c r="AD140" s="117"/>
      <c r="AE140" s="51"/>
    </row>
    <row r="141" customFormat="1" ht="112.5" spans="1:31">
      <c r="A141" s="28">
        <v>125</v>
      </c>
      <c r="B141" s="13" t="s">
        <v>444</v>
      </c>
      <c r="C141" s="13" t="s">
        <v>429</v>
      </c>
      <c r="D141" s="29" t="s">
        <v>581</v>
      </c>
      <c r="E141" s="14" t="s">
        <v>91</v>
      </c>
      <c r="F141" s="29" t="s">
        <v>163</v>
      </c>
      <c r="G141" s="29" t="s">
        <v>582</v>
      </c>
      <c r="H141" s="29" t="s">
        <v>45</v>
      </c>
      <c r="I141" s="29" t="s">
        <v>163</v>
      </c>
      <c r="J141" s="118" t="s">
        <v>583</v>
      </c>
      <c r="K141" s="119">
        <v>45627</v>
      </c>
      <c r="L141" s="119" t="s">
        <v>584</v>
      </c>
      <c r="M141" s="13" t="s">
        <v>94</v>
      </c>
      <c r="N141" s="13" t="s">
        <v>95</v>
      </c>
      <c r="O141" s="14" t="s">
        <v>585</v>
      </c>
      <c r="P141" s="120">
        <f t="shared" si="11"/>
        <v>139.6416</v>
      </c>
      <c r="Q141" s="120">
        <f t="shared" si="12"/>
        <v>139.6416</v>
      </c>
      <c r="R141" s="13">
        <v>139.6416</v>
      </c>
      <c r="S141" s="13"/>
      <c r="T141" s="13"/>
      <c r="U141" s="13"/>
      <c r="V141" s="13">
        <v>0</v>
      </c>
      <c r="W141" s="29">
        <v>1</v>
      </c>
      <c r="X141" s="127">
        <v>290</v>
      </c>
      <c r="Y141" s="127">
        <v>747</v>
      </c>
      <c r="Z141" s="29">
        <v>1</v>
      </c>
      <c r="AA141" s="127">
        <v>206</v>
      </c>
      <c r="AB141" s="127">
        <v>542</v>
      </c>
      <c r="AC141" s="121" t="s">
        <v>586</v>
      </c>
      <c r="AD141" s="14"/>
      <c r="AE141" s="51">
        <v>1</v>
      </c>
    </row>
    <row r="142" customFormat="1" ht="93.75" spans="1:31">
      <c r="A142" s="28">
        <v>126</v>
      </c>
      <c r="B142" s="14" t="s">
        <v>444</v>
      </c>
      <c r="C142" s="14" t="s">
        <v>429</v>
      </c>
      <c r="D142" s="14" t="s">
        <v>581</v>
      </c>
      <c r="E142" s="14" t="s">
        <v>43</v>
      </c>
      <c r="F142" s="14" t="s">
        <v>104</v>
      </c>
      <c r="G142" s="14" t="s">
        <v>587</v>
      </c>
      <c r="H142" s="14" t="s">
        <v>45</v>
      </c>
      <c r="I142" s="14" t="s">
        <v>104</v>
      </c>
      <c r="J142" s="118" t="s">
        <v>147</v>
      </c>
      <c r="K142" s="119">
        <v>45474</v>
      </c>
      <c r="L142" s="29"/>
      <c r="M142" s="29" t="s">
        <v>47</v>
      </c>
      <c r="N142" s="29" t="s">
        <v>48</v>
      </c>
      <c r="O142" s="29" t="s">
        <v>588</v>
      </c>
      <c r="P142" s="18">
        <f t="shared" si="11"/>
        <v>58</v>
      </c>
      <c r="Q142" s="18">
        <f t="shared" si="12"/>
        <v>58</v>
      </c>
      <c r="R142" s="117">
        <v>58</v>
      </c>
      <c r="S142" s="117"/>
      <c r="T142" s="117"/>
      <c r="U142" s="117"/>
      <c r="V142" s="117">
        <v>0</v>
      </c>
      <c r="W142" s="117">
        <v>22</v>
      </c>
      <c r="X142" s="117">
        <v>671</v>
      </c>
      <c r="Y142" s="117">
        <v>1861</v>
      </c>
      <c r="Z142" s="117"/>
      <c r="AA142" s="117">
        <v>571</v>
      </c>
      <c r="AB142" s="117">
        <v>1580</v>
      </c>
      <c r="AC142" s="117" t="s">
        <v>589</v>
      </c>
      <c r="AD142" s="117"/>
      <c r="AE142" s="51">
        <v>1</v>
      </c>
    </row>
    <row r="143" ht="57" customHeight="1" spans="1:31">
      <c r="A143" s="106"/>
      <c r="B143" s="23" t="s">
        <v>590</v>
      </c>
      <c r="C143" s="23"/>
      <c r="D143" s="23"/>
      <c r="E143" s="23"/>
      <c r="F143" s="23"/>
      <c r="G143" s="24"/>
      <c r="H143" s="98"/>
      <c r="I143" s="98"/>
      <c r="J143" s="98"/>
      <c r="K143" s="98"/>
      <c r="L143" s="29"/>
      <c r="M143" s="29"/>
      <c r="N143" s="29"/>
      <c r="O143" s="113"/>
      <c r="P143" s="18">
        <f t="shared" si="11"/>
        <v>266.7</v>
      </c>
      <c r="Q143" s="18">
        <f t="shared" si="12"/>
        <v>266.7</v>
      </c>
      <c r="R143" s="123">
        <f>R144</f>
        <v>6.7</v>
      </c>
      <c r="S143" s="123">
        <f>S144</f>
        <v>0</v>
      </c>
      <c r="T143" s="123">
        <f>T144</f>
        <v>0</v>
      </c>
      <c r="U143" s="123">
        <f>U144</f>
        <v>260</v>
      </c>
      <c r="V143" s="123">
        <f>V144</f>
        <v>0</v>
      </c>
      <c r="W143" s="124"/>
      <c r="X143" s="124"/>
      <c r="Y143" s="124"/>
      <c r="Z143" s="124"/>
      <c r="AA143" s="124"/>
      <c r="AB143" s="124"/>
      <c r="AC143" s="113"/>
      <c r="AD143" s="98"/>
      <c r="AE143" s="51">
        <v>1</v>
      </c>
    </row>
    <row r="144" ht="42.75" spans="1:31">
      <c r="A144" s="14">
        <v>127</v>
      </c>
      <c r="B144" s="14" t="s">
        <v>591</v>
      </c>
      <c r="C144" s="14" t="s">
        <v>592</v>
      </c>
      <c r="D144" s="14" t="s">
        <v>593</v>
      </c>
      <c r="E144" s="14" t="s">
        <v>364</v>
      </c>
      <c r="F144" s="14"/>
      <c r="G144" s="14" t="s">
        <v>594</v>
      </c>
      <c r="H144" s="14" t="s">
        <v>45</v>
      </c>
      <c r="I144" s="14" t="s">
        <v>284</v>
      </c>
      <c r="J144" s="118" t="s">
        <v>595</v>
      </c>
      <c r="K144" s="119">
        <v>45566</v>
      </c>
      <c r="L144" s="29" t="s">
        <v>366</v>
      </c>
      <c r="M144" s="29" t="s">
        <v>366</v>
      </c>
      <c r="N144" s="29" t="s">
        <v>367</v>
      </c>
      <c r="O144" s="29" t="s">
        <v>596</v>
      </c>
      <c r="P144" s="18">
        <f t="shared" si="11"/>
        <v>266.7</v>
      </c>
      <c r="Q144" s="18">
        <f t="shared" si="12"/>
        <v>266.7</v>
      </c>
      <c r="R144" s="105">
        <v>6.7</v>
      </c>
      <c r="S144" s="105"/>
      <c r="T144" s="105"/>
      <c r="U144" s="105">
        <v>260</v>
      </c>
      <c r="V144" s="105"/>
      <c r="W144" s="105">
        <v>88</v>
      </c>
      <c r="X144" s="105">
        <v>900</v>
      </c>
      <c r="Y144" s="105">
        <v>2430</v>
      </c>
      <c r="Z144" s="105">
        <v>88</v>
      </c>
      <c r="AA144" s="105">
        <v>900</v>
      </c>
      <c r="AB144" s="105">
        <v>2430</v>
      </c>
      <c r="AC144" s="105" t="s">
        <v>597</v>
      </c>
      <c r="AD144" s="105"/>
      <c r="AE144" s="51">
        <v>1</v>
      </c>
    </row>
    <row r="145" ht="47" customHeight="1" spans="1:31">
      <c r="A145" s="107"/>
      <c r="B145" s="108" t="s">
        <v>598</v>
      </c>
      <c r="C145" s="108"/>
      <c r="D145" s="108"/>
      <c r="E145" s="108"/>
      <c r="F145" s="108"/>
      <c r="G145" s="24"/>
      <c r="H145" s="61"/>
      <c r="I145" s="61"/>
      <c r="J145" s="61"/>
      <c r="K145" s="61"/>
      <c r="L145" s="61"/>
      <c r="M145" s="61"/>
      <c r="N145" s="61"/>
      <c r="O145" s="70"/>
      <c r="P145" s="18">
        <f t="shared" si="11"/>
        <v>1301.8351</v>
      </c>
      <c r="Q145" s="18">
        <f t="shared" si="12"/>
        <v>1301.8351</v>
      </c>
      <c r="R145" s="81">
        <f>SUM(R146:R147)</f>
        <v>378.53142</v>
      </c>
      <c r="S145" s="81">
        <f>SUM(S146:S147)</f>
        <v>259.031</v>
      </c>
      <c r="T145" s="81">
        <f>SUM(T146:T147)</f>
        <v>180.685877</v>
      </c>
      <c r="U145" s="81">
        <f>SUM(U146:U147)</f>
        <v>483.586803</v>
      </c>
      <c r="V145" s="81">
        <f>SUM(V146:V147)</f>
        <v>0</v>
      </c>
      <c r="W145" s="82"/>
      <c r="X145" s="82"/>
      <c r="Y145" s="82"/>
      <c r="Z145" s="82"/>
      <c r="AA145" s="82"/>
      <c r="AB145" s="82"/>
      <c r="AC145" s="70"/>
      <c r="AD145" s="61"/>
      <c r="AE145" s="51"/>
    </row>
    <row r="146" ht="168.75" spans="1:31">
      <c r="A146" s="28">
        <v>128</v>
      </c>
      <c r="B146" s="29" t="s">
        <v>599</v>
      </c>
      <c r="C146" s="29" t="s">
        <v>600</v>
      </c>
      <c r="D146" s="29" t="s">
        <v>601</v>
      </c>
      <c r="E146" s="29" t="s">
        <v>364</v>
      </c>
      <c r="F146" s="29"/>
      <c r="G146" s="29" t="s">
        <v>602</v>
      </c>
      <c r="H146" s="29" t="s">
        <v>45</v>
      </c>
      <c r="I146" s="29" t="s">
        <v>256</v>
      </c>
      <c r="J146" s="118" t="s">
        <v>603</v>
      </c>
      <c r="K146" s="119">
        <v>45627</v>
      </c>
      <c r="L146" s="29" t="s">
        <v>604</v>
      </c>
      <c r="M146" s="29" t="s">
        <v>604</v>
      </c>
      <c r="N146" s="29" t="s">
        <v>605</v>
      </c>
      <c r="O146" s="29" t="s">
        <v>606</v>
      </c>
      <c r="P146" s="18">
        <f t="shared" si="11"/>
        <v>1062.2401</v>
      </c>
      <c r="Q146" s="18">
        <f t="shared" si="12"/>
        <v>1062.2401</v>
      </c>
      <c r="R146" s="29">
        <v>340.58142</v>
      </c>
      <c r="S146" s="29">
        <v>242.386</v>
      </c>
      <c r="T146" s="29">
        <v>180.685877</v>
      </c>
      <c r="U146" s="29">
        <v>298.586803</v>
      </c>
      <c r="V146" s="29"/>
      <c r="W146" s="29"/>
      <c r="X146" s="29"/>
      <c r="Y146" s="29"/>
      <c r="Z146" s="29"/>
      <c r="AA146" s="29"/>
      <c r="AB146" s="29">
        <v>8500</v>
      </c>
      <c r="AC146" s="29" t="s">
        <v>607</v>
      </c>
      <c r="AD146" s="29"/>
      <c r="AE146" s="51">
        <v>1</v>
      </c>
    </row>
    <row r="147" ht="75" spans="1:31">
      <c r="A147" s="28">
        <v>129</v>
      </c>
      <c r="B147" s="29" t="s">
        <v>599</v>
      </c>
      <c r="C147" s="29" t="s">
        <v>600</v>
      </c>
      <c r="D147" s="29" t="s">
        <v>608</v>
      </c>
      <c r="E147" s="29" t="s">
        <v>364</v>
      </c>
      <c r="F147" s="29"/>
      <c r="G147" s="29" t="s">
        <v>609</v>
      </c>
      <c r="H147" s="29" t="s">
        <v>45</v>
      </c>
      <c r="I147" s="29" t="s">
        <v>284</v>
      </c>
      <c r="J147" s="118" t="s">
        <v>595</v>
      </c>
      <c r="K147" s="119">
        <v>45566</v>
      </c>
      <c r="L147" s="29" t="s">
        <v>366</v>
      </c>
      <c r="M147" s="29" t="s">
        <v>366</v>
      </c>
      <c r="N147" s="29" t="s">
        <v>367</v>
      </c>
      <c r="O147" s="29" t="s">
        <v>610</v>
      </c>
      <c r="P147" s="18">
        <f t="shared" si="11"/>
        <v>239.595</v>
      </c>
      <c r="Q147" s="18">
        <f t="shared" si="12"/>
        <v>239.595</v>
      </c>
      <c r="R147" s="29">
        <v>37.95</v>
      </c>
      <c r="S147" s="29">
        <v>16.645</v>
      </c>
      <c r="T147" s="29"/>
      <c r="U147" s="29">
        <v>185</v>
      </c>
      <c r="V147" s="29"/>
      <c r="W147" s="29">
        <v>88</v>
      </c>
      <c r="X147" s="29">
        <v>3000</v>
      </c>
      <c r="Y147" s="29">
        <v>6500</v>
      </c>
      <c r="Z147" s="29">
        <v>88</v>
      </c>
      <c r="AA147" s="29">
        <v>3000</v>
      </c>
      <c r="AB147" s="29">
        <v>6500</v>
      </c>
      <c r="AC147" s="29" t="s">
        <v>611</v>
      </c>
      <c r="AD147" s="29"/>
      <c r="AE147" s="51">
        <v>1</v>
      </c>
    </row>
    <row r="148" ht="45" customHeight="1" spans="1:31">
      <c r="A148" s="109"/>
      <c r="B148" s="110" t="s">
        <v>612</v>
      </c>
      <c r="C148" s="108"/>
      <c r="D148" s="108"/>
      <c r="E148" s="108"/>
      <c r="F148" s="108"/>
      <c r="G148" s="24"/>
      <c r="H148" s="105"/>
      <c r="I148" s="105"/>
      <c r="J148" s="114"/>
      <c r="K148" s="115"/>
      <c r="L148" s="115"/>
      <c r="M148" s="105"/>
      <c r="N148" s="105"/>
      <c r="O148" s="105"/>
      <c r="P148" s="18">
        <f t="shared" si="11"/>
        <v>103.409537</v>
      </c>
      <c r="Q148" s="18">
        <f t="shared" si="12"/>
        <v>103.409537</v>
      </c>
      <c r="R148" s="105">
        <f>SUM(R149:R158)</f>
        <v>37</v>
      </c>
      <c r="S148" s="105">
        <f>SUM(S149:S158)</f>
        <v>9.946</v>
      </c>
      <c r="T148" s="105">
        <f>SUM(T149:T158)</f>
        <v>0</v>
      </c>
      <c r="U148" s="105">
        <f>SUM(U149:U158)</f>
        <v>56.463537</v>
      </c>
      <c r="V148" s="105"/>
      <c r="W148" s="105"/>
      <c r="X148" s="105"/>
      <c r="Y148" s="105"/>
      <c r="Z148" s="105"/>
      <c r="AA148" s="105"/>
      <c r="AB148" s="105"/>
      <c r="AC148" s="105"/>
      <c r="AD148" s="131"/>
      <c r="AE148" s="51"/>
    </row>
    <row r="149" ht="37.5" spans="1:31">
      <c r="A149" s="28">
        <v>130</v>
      </c>
      <c r="B149" s="29" t="s">
        <v>581</v>
      </c>
      <c r="C149" s="29" t="s">
        <v>581</v>
      </c>
      <c r="D149" s="29" t="s">
        <v>581</v>
      </c>
      <c r="E149" s="29" t="s">
        <v>364</v>
      </c>
      <c r="F149" s="111"/>
      <c r="G149" s="29" t="s">
        <v>613</v>
      </c>
      <c r="H149" s="29" t="s">
        <v>45</v>
      </c>
      <c r="I149" s="29" t="s">
        <v>284</v>
      </c>
      <c r="J149" s="118" t="s">
        <v>595</v>
      </c>
      <c r="K149" s="119">
        <v>45627</v>
      </c>
      <c r="L149" s="29" t="s">
        <v>366</v>
      </c>
      <c r="M149" s="29" t="s">
        <v>366</v>
      </c>
      <c r="N149" s="29" t="s">
        <v>367</v>
      </c>
      <c r="O149" s="121" t="s">
        <v>614</v>
      </c>
      <c r="P149" s="18">
        <f t="shared" si="11"/>
        <v>7.463537</v>
      </c>
      <c r="Q149" s="18">
        <f t="shared" si="12"/>
        <v>7.463537</v>
      </c>
      <c r="R149" s="128"/>
      <c r="S149" s="128"/>
      <c r="T149" s="128"/>
      <c r="U149" s="29">
        <v>7.463537</v>
      </c>
      <c r="V149" s="128"/>
      <c r="W149" s="128"/>
      <c r="X149" s="128"/>
      <c r="Y149" s="128"/>
      <c r="Z149" s="128"/>
      <c r="AA149" s="128"/>
      <c r="AB149" s="128"/>
      <c r="AC149" s="29" t="s">
        <v>615</v>
      </c>
      <c r="AD149" s="128"/>
      <c r="AE149" s="51">
        <v>1</v>
      </c>
    </row>
    <row r="150" ht="37.5" spans="1:31">
      <c r="A150" s="28">
        <v>131</v>
      </c>
      <c r="B150" s="29" t="s">
        <v>581</v>
      </c>
      <c r="C150" s="29" t="s">
        <v>581</v>
      </c>
      <c r="D150" s="29" t="s">
        <v>581</v>
      </c>
      <c r="E150" s="29" t="s">
        <v>43</v>
      </c>
      <c r="F150" s="29"/>
      <c r="G150" s="29" t="s">
        <v>616</v>
      </c>
      <c r="H150" s="29" t="s">
        <v>45</v>
      </c>
      <c r="I150" s="122"/>
      <c r="J150" s="118" t="s">
        <v>595</v>
      </c>
      <c r="K150" s="119">
        <v>45627</v>
      </c>
      <c r="L150" s="29" t="s">
        <v>366</v>
      </c>
      <c r="M150" s="29" t="s">
        <v>47</v>
      </c>
      <c r="N150" s="29" t="s">
        <v>48</v>
      </c>
      <c r="O150" s="29" t="s">
        <v>617</v>
      </c>
      <c r="P150" s="18">
        <f t="shared" si="11"/>
        <v>8</v>
      </c>
      <c r="Q150" s="18">
        <f t="shared" si="12"/>
        <v>8</v>
      </c>
      <c r="R150" s="122"/>
      <c r="S150" s="122"/>
      <c r="T150" s="122"/>
      <c r="U150" s="122">
        <v>8</v>
      </c>
      <c r="V150" s="122"/>
      <c r="W150" s="122"/>
      <c r="X150" s="122"/>
      <c r="Y150" s="122"/>
      <c r="Z150" s="122"/>
      <c r="AA150" s="122"/>
      <c r="AB150" s="122"/>
      <c r="AC150" s="29" t="s">
        <v>618</v>
      </c>
      <c r="AD150" s="122"/>
      <c r="AE150" s="51">
        <v>1</v>
      </c>
    </row>
    <row r="151" ht="37.5" spans="1:31">
      <c r="A151" s="28">
        <v>132</v>
      </c>
      <c r="B151" s="29" t="s">
        <v>581</v>
      </c>
      <c r="C151" s="29" t="s">
        <v>581</v>
      </c>
      <c r="D151" s="29" t="s">
        <v>581</v>
      </c>
      <c r="E151" s="29" t="s">
        <v>52</v>
      </c>
      <c r="F151" s="29"/>
      <c r="G151" s="29" t="s">
        <v>619</v>
      </c>
      <c r="H151" s="29" t="s">
        <v>45</v>
      </c>
      <c r="I151" s="122"/>
      <c r="J151" s="118" t="s">
        <v>595</v>
      </c>
      <c r="K151" s="119">
        <v>45627</v>
      </c>
      <c r="L151" s="29" t="s">
        <v>366</v>
      </c>
      <c r="M151" s="29" t="s">
        <v>55</v>
      </c>
      <c r="N151" s="29" t="s">
        <v>56</v>
      </c>
      <c r="O151" s="29" t="s">
        <v>617</v>
      </c>
      <c r="P151" s="18">
        <f t="shared" si="11"/>
        <v>5.9286</v>
      </c>
      <c r="Q151" s="18">
        <f t="shared" si="12"/>
        <v>5.9286</v>
      </c>
      <c r="R151" s="122"/>
      <c r="S151" s="122">
        <v>3.9286</v>
      </c>
      <c r="T151" s="122"/>
      <c r="U151" s="122">
        <v>2</v>
      </c>
      <c r="V151" s="122"/>
      <c r="W151" s="122"/>
      <c r="X151" s="122"/>
      <c r="Y151" s="122"/>
      <c r="Z151" s="122"/>
      <c r="AA151" s="122"/>
      <c r="AB151" s="122"/>
      <c r="AC151" s="29" t="s">
        <v>618</v>
      </c>
      <c r="AD151" s="122"/>
      <c r="AE151" s="51">
        <v>1</v>
      </c>
    </row>
    <row r="152" ht="37.5" spans="1:31">
      <c r="A152" s="28">
        <v>133</v>
      </c>
      <c r="B152" s="29" t="s">
        <v>581</v>
      </c>
      <c r="C152" s="29" t="s">
        <v>581</v>
      </c>
      <c r="D152" s="29" t="s">
        <v>581</v>
      </c>
      <c r="E152" s="29" t="s">
        <v>59</v>
      </c>
      <c r="F152" s="29"/>
      <c r="G152" s="29" t="s">
        <v>620</v>
      </c>
      <c r="H152" s="29" t="s">
        <v>45</v>
      </c>
      <c r="I152" s="122"/>
      <c r="J152" s="118" t="s">
        <v>595</v>
      </c>
      <c r="K152" s="119">
        <v>45627</v>
      </c>
      <c r="L152" s="29" t="s">
        <v>366</v>
      </c>
      <c r="M152" s="29" t="s">
        <v>62</v>
      </c>
      <c r="N152" s="29" t="s">
        <v>63</v>
      </c>
      <c r="O152" s="29" t="s">
        <v>617</v>
      </c>
      <c r="P152" s="18">
        <f t="shared" si="11"/>
        <v>15.5</v>
      </c>
      <c r="Q152" s="18">
        <f t="shared" si="12"/>
        <v>15.5</v>
      </c>
      <c r="R152" s="122">
        <v>15.5</v>
      </c>
      <c r="S152" s="122"/>
      <c r="T152" s="122"/>
      <c r="U152" s="122"/>
      <c r="V152" s="122"/>
      <c r="W152" s="122"/>
      <c r="X152" s="122"/>
      <c r="Y152" s="122"/>
      <c r="Z152" s="122"/>
      <c r="AA152" s="122"/>
      <c r="AB152" s="122"/>
      <c r="AC152" s="29" t="s">
        <v>618</v>
      </c>
      <c r="AD152" s="122"/>
      <c r="AE152" s="51">
        <v>1</v>
      </c>
    </row>
    <row r="153" ht="37.5" spans="1:31">
      <c r="A153" s="28">
        <v>134</v>
      </c>
      <c r="B153" s="29" t="s">
        <v>581</v>
      </c>
      <c r="C153" s="29" t="s">
        <v>581</v>
      </c>
      <c r="D153" s="29" t="s">
        <v>581</v>
      </c>
      <c r="E153" s="29" t="s">
        <v>70</v>
      </c>
      <c r="F153" s="29"/>
      <c r="G153" s="29" t="s">
        <v>621</v>
      </c>
      <c r="H153" s="29" t="s">
        <v>45</v>
      </c>
      <c r="I153" s="122"/>
      <c r="J153" s="118" t="s">
        <v>595</v>
      </c>
      <c r="K153" s="119">
        <v>45627</v>
      </c>
      <c r="L153" s="29" t="s">
        <v>366</v>
      </c>
      <c r="M153" s="29" t="s">
        <v>73</v>
      </c>
      <c r="N153" s="29" t="s">
        <v>74</v>
      </c>
      <c r="O153" s="29" t="s">
        <v>617</v>
      </c>
      <c r="P153" s="18">
        <f t="shared" si="11"/>
        <v>3</v>
      </c>
      <c r="Q153" s="18">
        <f t="shared" si="12"/>
        <v>3</v>
      </c>
      <c r="R153" s="122">
        <v>2</v>
      </c>
      <c r="S153" s="122"/>
      <c r="T153" s="122"/>
      <c r="U153" s="122">
        <v>1</v>
      </c>
      <c r="V153" s="122"/>
      <c r="W153" s="122"/>
      <c r="X153" s="122"/>
      <c r="Y153" s="122"/>
      <c r="Z153" s="122"/>
      <c r="AA153" s="122"/>
      <c r="AB153" s="122"/>
      <c r="AC153" s="29" t="s">
        <v>618</v>
      </c>
      <c r="AD153" s="122"/>
      <c r="AE153" s="51">
        <v>1</v>
      </c>
    </row>
    <row r="154" ht="37.5" spans="1:31">
      <c r="A154" s="28">
        <v>135</v>
      </c>
      <c r="B154" s="29" t="s">
        <v>581</v>
      </c>
      <c r="C154" s="29" t="s">
        <v>581</v>
      </c>
      <c r="D154" s="29" t="s">
        <v>581</v>
      </c>
      <c r="E154" s="29" t="s">
        <v>77</v>
      </c>
      <c r="F154" s="29"/>
      <c r="G154" s="29" t="s">
        <v>622</v>
      </c>
      <c r="H154" s="29" t="s">
        <v>45</v>
      </c>
      <c r="I154" s="122"/>
      <c r="J154" s="118" t="s">
        <v>595</v>
      </c>
      <c r="K154" s="119">
        <v>45627</v>
      </c>
      <c r="L154" s="29" t="s">
        <v>366</v>
      </c>
      <c r="M154" s="29" t="s">
        <v>80</v>
      </c>
      <c r="N154" s="29" t="s">
        <v>81</v>
      </c>
      <c r="O154" s="29" t="s">
        <v>617</v>
      </c>
      <c r="P154" s="18">
        <f t="shared" si="11"/>
        <v>18.34915</v>
      </c>
      <c r="Q154" s="18">
        <f t="shared" si="12"/>
        <v>18.34915</v>
      </c>
      <c r="R154" s="122">
        <v>6.5</v>
      </c>
      <c r="S154" s="122">
        <v>6.0174</v>
      </c>
      <c r="T154" s="122"/>
      <c r="U154" s="122">
        <v>5.83175</v>
      </c>
      <c r="V154" s="122"/>
      <c r="W154" s="122"/>
      <c r="X154" s="122"/>
      <c r="Y154" s="122"/>
      <c r="Z154" s="122"/>
      <c r="AA154" s="122"/>
      <c r="AB154" s="122"/>
      <c r="AC154" s="29" t="s">
        <v>618</v>
      </c>
      <c r="AD154" s="122"/>
      <c r="AE154" s="51">
        <v>1</v>
      </c>
    </row>
    <row r="155" ht="37.5" spans="1:31">
      <c r="A155" s="28">
        <v>136</v>
      </c>
      <c r="B155" s="29" t="s">
        <v>581</v>
      </c>
      <c r="C155" s="29" t="s">
        <v>581</v>
      </c>
      <c r="D155" s="29" t="s">
        <v>581</v>
      </c>
      <c r="E155" s="29" t="s">
        <v>84</v>
      </c>
      <c r="F155" s="29"/>
      <c r="G155" s="29" t="s">
        <v>623</v>
      </c>
      <c r="H155" s="29" t="s">
        <v>45</v>
      </c>
      <c r="I155" s="122"/>
      <c r="J155" s="118" t="s">
        <v>595</v>
      </c>
      <c r="K155" s="119">
        <v>45627</v>
      </c>
      <c r="L155" s="29" t="s">
        <v>366</v>
      </c>
      <c r="M155" s="29" t="s">
        <v>87</v>
      </c>
      <c r="N155" s="29" t="s">
        <v>88</v>
      </c>
      <c r="O155" s="29" t="s">
        <v>617</v>
      </c>
      <c r="P155" s="18">
        <f t="shared" si="11"/>
        <v>4.5</v>
      </c>
      <c r="Q155" s="18">
        <f t="shared" si="12"/>
        <v>4.5</v>
      </c>
      <c r="R155" s="122">
        <v>2.5</v>
      </c>
      <c r="S155" s="122"/>
      <c r="T155" s="122"/>
      <c r="U155" s="122">
        <v>2</v>
      </c>
      <c r="V155" s="122"/>
      <c r="W155" s="122"/>
      <c r="X155" s="122"/>
      <c r="Y155" s="122"/>
      <c r="Z155" s="122"/>
      <c r="AA155" s="122"/>
      <c r="AB155" s="122"/>
      <c r="AC155" s="29" t="s">
        <v>618</v>
      </c>
      <c r="AD155" s="122"/>
      <c r="AE155" s="51">
        <v>1</v>
      </c>
    </row>
    <row r="156" ht="37.5" spans="1:31">
      <c r="A156" s="28">
        <v>137</v>
      </c>
      <c r="B156" s="29" t="s">
        <v>581</v>
      </c>
      <c r="C156" s="29" t="s">
        <v>581</v>
      </c>
      <c r="D156" s="29" t="s">
        <v>581</v>
      </c>
      <c r="E156" s="29" t="s">
        <v>91</v>
      </c>
      <c r="F156" s="29"/>
      <c r="G156" s="29" t="s">
        <v>624</v>
      </c>
      <c r="H156" s="29" t="s">
        <v>45</v>
      </c>
      <c r="I156" s="122"/>
      <c r="J156" s="118" t="s">
        <v>595</v>
      </c>
      <c r="K156" s="119">
        <v>45627</v>
      </c>
      <c r="L156" s="29" t="s">
        <v>366</v>
      </c>
      <c r="M156" s="29" t="s">
        <v>94</v>
      </c>
      <c r="N156" s="29" t="s">
        <v>95</v>
      </c>
      <c r="O156" s="29" t="s">
        <v>617</v>
      </c>
      <c r="P156" s="18">
        <f t="shared" si="11"/>
        <v>14.20825</v>
      </c>
      <c r="Q156" s="18">
        <f t="shared" si="12"/>
        <v>14.20825</v>
      </c>
      <c r="R156" s="122">
        <v>8.5</v>
      </c>
      <c r="S156" s="122"/>
      <c r="T156" s="122"/>
      <c r="U156" s="122">
        <v>5.70825</v>
      </c>
      <c r="V156" s="122"/>
      <c r="W156" s="122"/>
      <c r="X156" s="122"/>
      <c r="Y156" s="122"/>
      <c r="Z156" s="122"/>
      <c r="AA156" s="122"/>
      <c r="AB156" s="122"/>
      <c r="AC156" s="29" t="s">
        <v>618</v>
      </c>
      <c r="AD156" s="122"/>
      <c r="AE156" s="51">
        <v>1</v>
      </c>
    </row>
    <row r="157" ht="37.5" spans="1:31">
      <c r="A157" s="28">
        <v>138</v>
      </c>
      <c r="B157" s="29" t="s">
        <v>581</v>
      </c>
      <c r="C157" s="29" t="s">
        <v>581</v>
      </c>
      <c r="D157" s="29" t="s">
        <v>581</v>
      </c>
      <c r="E157" s="29" t="s">
        <v>625</v>
      </c>
      <c r="F157" s="29"/>
      <c r="G157" s="29" t="s">
        <v>626</v>
      </c>
      <c r="H157" s="29" t="s">
        <v>45</v>
      </c>
      <c r="I157" s="122"/>
      <c r="J157" s="118" t="s">
        <v>595</v>
      </c>
      <c r="K157" s="119">
        <v>45627</v>
      </c>
      <c r="L157" s="29" t="s">
        <v>366</v>
      </c>
      <c r="M157" s="29" t="s">
        <v>625</v>
      </c>
      <c r="N157" s="29" t="s">
        <v>627</v>
      </c>
      <c r="O157" s="29" t="s">
        <v>617</v>
      </c>
      <c r="P157" s="18">
        <f t="shared" si="11"/>
        <v>23.56</v>
      </c>
      <c r="Q157" s="18">
        <f t="shared" si="12"/>
        <v>23.56</v>
      </c>
      <c r="R157" s="122"/>
      <c r="S157" s="122"/>
      <c r="T157" s="122"/>
      <c r="U157" s="122">
        <v>23.56</v>
      </c>
      <c r="V157" s="122"/>
      <c r="W157" s="122"/>
      <c r="X157" s="122"/>
      <c r="Y157" s="122"/>
      <c r="Z157" s="122"/>
      <c r="AA157" s="122"/>
      <c r="AB157" s="122"/>
      <c r="AC157" s="29" t="s">
        <v>618</v>
      </c>
      <c r="AD157" s="122"/>
      <c r="AE157" s="51">
        <v>1</v>
      </c>
    </row>
    <row r="158" ht="37.5" spans="1:31">
      <c r="A158" s="28">
        <v>139</v>
      </c>
      <c r="B158" s="29" t="s">
        <v>581</v>
      </c>
      <c r="C158" s="29" t="s">
        <v>581</v>
      </c>
      <c r="D158" s="29" t="s">
        <v>581</v>
      </c>
      <c r="E158" s="29" t="s">
        <v>491</v>
      </c>
      <c r="F158" s="29"/>
      <c r="G158" s="29" t="s">
        <v>628</v>
      </c>
      <c r="H158" s="29" t="s">
        <v>45</v>
      </c>
      <c r="I158" s="122"/>
      <c r="J158" s="118" t="s">
        <v>595</v>
      </c>
      <c r="K158" s="119">
        <v>45627</v>
      </c>
      <c r="L158" s="29" t="s">
        <v>366</v>
      </c>
      <c r="M158" s="29" t="s">
        <v>491</v>
      </c>
      <c r="N158" s="29" t="s">
        <v>492</v>
      </c>
      <c r="O158" s="29" t="s">
        <v>617</v>
      </c>
      <c r="P158" s="18">
        <f t="shared" si="11"/>
        <v>2.9</v>
      </c>
      <c r="Q158" s="18">
        <f t="shared" si="12"/>
        <v>2.9</v>
      </c>
      <c r="R158" s="122">
        <v>2</v>
      </c>
      <c r="S158" s="122"/>
      <c r="T158" s="122"/>
      <c r="U158" s="122">
        <v>0.9</v>
      </c>
      <c r="V158" s="122"/>
      <c r="W158" s="122"/>
      <c r="X158" s="122"/>
      <c r="Y158" s="122"/>
      <c r="Z158" s="122"/>
      <c r="AA158" s="122"/>
      <c r="AB158" s="122"/>
      <c r="AC158" s="29" t="s">
        <v>618</v>
      </c>
      <c r="AD158" s="122"/>
      <c r="AE158" s="51">
        <v>1</v>
      </c>
    </row>
  </sheetData>
  <mergeCells count="42">
    <mergeCell ref="A2:AE2"/>
    <mergeCell ref="B3:D3"/>
    <mergeCell ref="J3:K3"/>
    <mergeCell ref="P3:V3"/>
    <mergeCell ref="W3:AB3"/>
    <mergeCell ref="A7:G7"/>
    <mergeCell ref="B8:G8"/>
    <mergeCell ref="B9:G9"/>
    <mergeCell ref="B84:G84"/>
    <mergeCell ref="B92:G92"/>
    <mergeCell ref="B100:G100"/>
    <mergeCell ref="B101:G101"/>
    <mergeCell ref="B115:G115"/>
    <mergeCell ref="B132:G132"/>
    <mergeCell ref="B140:G140"/>
    <mergeCell ref="B143:G143"/>
    <mergeCell ref="B145:G145"/>
    <mergeCell ref="B148:G148"/>
    <mergeCell ref="A3:A6"/>
    <mergeCell ref="B4:B6"/>
    <mergeCell ref="C4:C6"/>
    <mergeCell ref="D4:D6"/>
    <mergeCell ref="E3:E6"/>
    <mergeCell ref="F3:F6"/>
    <mergeCell ref="G3:G6"/>
    <mergeCell ref="H3:H6"/>
    <mergeCell ref="I3:I6"/>
    <mergeCell ref="J4:J6"/>
    <mergeCell ref="K4:K6"/>
    <mergeCell ref="L3:L6"/>
    <mergeCell ref="M3:M6"/>
    <mergeCell ref="N3:N6"/>
    <mergeCell ref="O3:O6"/>
    <mergeCell ref="P4:P6"/>
    <mergeCell ref="W4:W6"/>
    <mergeCell ref="X4:X6"/>
    <mergeCell ref="Y4:Y6"/>
    <mergeCell ref="AC3:AC6"/>
    <mergeCell ref="AD3:AD6"/>
    <mergeCell ref="AE3:AE6"/>
    <mergeCell ref="Q4:V5"/>
    <mergeCell ref="Z4:AB5"/>
  </mergeCells>
  <pageMargins left="0.251388888888889" right="0.251388888888889" top="0.751388888888889" bottom="0.751388888888889" header="0.298611111111111" footer="0.298611111111111"/>
  <pageSetup paperSize="9" scale="3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成</cp:lastModifiedBy>
  <dcterms:created xsi:type="dcterms:W3CDTF">2024-01-02T08:25:00Z</dcterms:created>
  <dcterms:modified xsi:type="dcterms:W3CDTF">2024-12-30T07:39:47Z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AA503AF85E4A4979BAB43666F0E0677E_13</vt:lpwstr>
  </property>
  <property fmtid="{D5CDD505-2E9C-101B-9397-08002B2CF9AE}" pid="3" name="KSOProductBuildVer">
    <vt:lpwstr>2052-12.1.0.19302</vt:lpwstr>
  </property>
</Properties>
</file>